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12 декабрь 2018\Цены\"/>
    </mc:Choice>
  </mc:AlternateContent>
  <bookViews>
    <workbookView xWindow="0" yWindow="0" windowWidth="11580" windowHeight="8970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  <c r="B29" i="1"/>
  <c r="C34" i="1" l="1"/>
  <c r="C20" i="1" l="1"/>
  <c r="C19" i="1"/>
  <c r="C13" i="1"/>
  <c r="C12" i="1"/>
  <c r="C11" i="1"/>
  <c r="D34" i="1"/>
  <c r="D20" i="1" l="1"/>
  <c r="D19" i="1"/>
  <c r="D13" i="1"/>
  <c r="D12" i="1"/>
  <c r="D11" i="1"/>
  <c r="E34" i="1"/>
  <c r="E20" i="1" l="1"/>
  <c r="E19" i="1"/>
  <c r="E13" i="1"/>
  <c r="E12" i="1"/>
  <c r="E11" i="1"/>
  <c r="B34" i="1"/>
  <c r="B20" i="1" l="1"/>
  <c r="B19" i="1"/>
  <c r="B13" i="1"/>
  <c r="B12" i="1"/>
  <c r="B11" i="1"/>
  <c r="B29" i="3"/>
  <c r="C33" i="3" s="1"/>
  <c r="C20" i="3" l="1"/>
  <c r="C19" i="3"/>
  <c r="C13" i="3"/>
  <c r="C11" i="3"/>
  <c r="C12" i="3"/>
  <c r="B33" i="3"/>
  <c r="E33" i="3"/>
  <c r="D33" i="3"/>
  <c r="B31" i="3"/>
  <c r="B32" i="3"/>
  <c r="B30" i="3"/>
  <c r="B19" i="3" l="1"/>
  <c r="B13" i="3"/>
  <c r="B12" i="3"/>
  <c r="B11" i="3"/>
  <c r="B20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<sst xmlns="http://schemas.openxmlformats.org/spreadsheetml/2006/main" count="69" uniqueCount="25">
  <si>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</si>
  <si>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</si>
  <si>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</si>
  <si>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</si>
  <si>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</si>
  <si>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</si>
  <si>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</si>
  <si>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</si>
  <si>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</si>
  <si>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</si>
  <si>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</si>
  <si>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</si>
  <si>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</si>
  <si>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</si>
  <si>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</si>
  <si>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</si>
  <si>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</si>
  <si>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</si>
  <si>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</si>
  <si>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</si>
  <si>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</si>
  <si>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</si>
  <si>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</si>
  <si>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</si>
  <si>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Сбытовая 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</si>
</sst>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16" xfId="0" applyFont="1" applyFill="1" applyBorder="1" applyAlignment="1"/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12%20&#1076;&#1077;&#1082;&#1072;&#1073;&#1088;&#1100;%202018/20190110_SAMARAEN_PSAMARAE_12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12%20&#1076;&#1077;&#1082;&#1072;&#1073;&#1088;&#1100;%202018/&#1056;&#1040;&#1057;&#1063;&#1045;&#1058;%20&#1062;&#1045;&#1053;%20&#1044;&#1077;&#1082;&#1072;&#1073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966,56</v>
          </cell>
        </row>
        <row r="12">
          <cell r="B12" t="str">
            <v>2288,44</v>
          </cell>
        </row>
        <row r="13">
          <cell r="B13" t="str">
            <v>5266,82</v>
          </cell>
        </row>
        <row r="15">
          <cell r="B15" t="str">
            <v>966,56</v>
          </cell>
        </row>
        <row r="16">
          <cell r="B16" t="str">
            <v>3842,53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1181.8499999999999</v>
          </cell>
          <cell r="C5">
            <v>1807.76</v>
          </cell>
          <cell r="D5">
            <v>2703.2</v>
          </cell>
          <cell r="E5">
            <v>3819.09</v>
          </cell>
        </row>
        <row r="13">
          <cell r="B13">
            <v>2.56</v>
          </cell>
        </row>
        <row r="14">
          <cell r="B14">
            <v>1.0509999999999999</v>
          </cell>
        </row>
        <row r="15">
          <cell r="B15">
            <v>0.312</v>
          </cell>
        </row>
        <row r="16">
          <cell r="B16">
            <v>1.194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4"/>
  <sheetViews>
    <sheetView tabSelected="1" topLeftCell="A4" zoomScale="80" zoomScaleNormal="80" workbookViewId="0">
      <selection activeCell="E34" sqref="E3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11" ht="18" customHeight="1" x14ac:dyDescent="0.2">
      <c r="A4" s="8"/>
      <c r="B4" s="8"/>
      <c r="C4" s="8"/>
      <c r="D4" s="23">
        <v>43435</v>
      </c>
      <c r="E4" s="8"/>
      <c r="F4" s="8"/>
      <c r="G4" s="8"/>
      <c r="H4" s="8"/>
      <c r="I4" s="8"/>
    </row>
    <row r="5" spans="1:11" ht="15.75" x14ac:dyDescent="0.25">
      <c r="A5" s="13" t="s">
        <v>21</v>
      </c>
      <c r="B5" s="9"/>
      <c r="C5" s="9"/>
      <c r="D5" s="9"/>
      <c r="E5" s="10"/>
      <c r="F5" s="10"/>
      <c r="G5" s="10"/>
      <c r="H5" s="10"/>
      <c r="I5" s="10"/>
    </row>
    <row r="6" spans="1:11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1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11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1" ht="15.75" x14ac:dyDescent="0.25">
      <c r="A9" s="11" t="s">
        <v>2</v>
      </c>
      <c r="B9" s="39" t="s">
        <v>3</v>
      </c>
      <c r="C9" s="39"/>
      <c r="D9" s="39"/>
      <c r="E9" s="39"/>
      <c r="F9" s="10"/>
      <c r="G9" s="10"/>
      <c r="H9" s="10"/>
      <c r="I9" s="10"/>
    </row>
    <row r="10" spans="1:11" ht="15.75" x14ac:dyDescent="0.25">
      <c r="A10" s="12"/>
      <c r="B10" s="11" t="s">
        <v>4</v>
      </c>
      <c r="C10" s="11" t="s">
        <v>5</v>
      </c>
      <c r="D10" s="11" t="s">
        <v>6</v>
      </c>
      <c r="E10" s="11" t="s">
        <v>7</v>
      </c>
      <c r="F10" s="10"/>
      <c r="G10" s="10"/>
      <c r="H10" s="10"/>
      <c r="I10" s="10"/>
    </row>
    <row r="11" spans="1:11" ht="15.75" x14ac:dyDescent="0.25">
      <c r="A11" s="12" t="s">
        <v>8</v>
      </c>
      <c r="B11" s="20">
        <f>[1]Лист1!$B$11+B$34</f>
        <v>2236.71</v>
      </c>
      <c r="C11" s="20">
        <f>[1]Лист1!$B$11+C$34</f>
        <v>2862.62</v>
      </c>
      <c r="D11" s="20">
        <f>[1]Лист1!$B$11+D$34</f>
        <v>3758.0599999999995</v>
      </c>
      <c r="E11" s="20">
        <f>[1]Лист1!$B$11+E$34</f>
        <v>4873.95</v>
      </c>
      <c r="F11" s="10"/>
      <c r="G11" s="10"/>
      <c r="H11" s="32"/>
      <c r="I11" s="32"/>
      <c r="J11" s="32"/>
      <c r="K11" s="32"/>
    </row>
    <row r="12" spans="1:11" ht="15.75" x14ac:dyDescent="0.25">
      <c r="A12" s="12" t="s">
        <v>9</v>
      </c>
      <c r="B12" s="20">
        <f>[1]Лист1!$B$12+B$34</f>
        <v>3558.59</v>
      </c>
      <c r="C12" s="20">
        <f>[1]Лист1!$B$12+C$34</f>
        <v>4184.5</v>
      </c>
      <c r="D12" s="20">
        <f>[1]Лист1!$B$12+D$34</f>
        <v>5079.9399999999996</v>
      </c>
      <c r="E12" s="20">
        <f>[1]Лист1!$B$12+E$34</f>
        <v>6195.83</v>
      </c>
      <c r="F12" s="10"/>
      <c r="G12" s="10"/>
      <c r="H12" s="32"/>
      <c r="I12" s="32"/>
      <c r="J12" s="32"/>
      <c r="K12" s="32"/>
    </row>
    <row r="13" spans="1:11" ht="15.75" x14ac:dyDescent="0.25">
      <c r="A13" s="12" t="s">
        <v>10</v>
      </c>
      <c r="B13" s="20">
        <f>[1]Лист1!$B$13+B$34</f>
        <v>6536.9699999999993</v>
      </c>
      <c r="C13" s="20">
        <f>[1]Лист1!$B$13+C$34</f>
        <v>7162.8799999999992</v>
      </c>
      <c r="D13" s="20">
        <f>[1]Лист1!$B$13+D$34</f>
        <v>8058.32</v>
      </c>
      <c r="E13" s="20">
        <f>[1]Лист1!$B$13+E$34</f>
        <v>9174.2099999999991</v>
      </c>
      <c r="F13" s="10"/>
      <c r="G13" s="10"/>
      <c r="H13" s="32"/>
      <c r="I13" s="32"/>
      <c r="J13" s="32"/>
      <c r="K13" s="32"/>
    </row>
    <row r="14" spans="1:11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11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11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11" ht="15.75" x14ac:dyDescent="0.25">
      <c r="A17" s="11" t="s">
        <v>2</v>
      </c>
      <c r="B17" s="39" t="s">
        <v>3</v>
      </c>
      <c r="C17" s="39"/>
      <c r="D17" s="39"/>
      <c r="E17" s="39"/>
      <c r="F17" s="10"/>
      <c r="G17" s="10"/>
      <c r="H17" s="10"/>
      <c r="I17" s="10"/>
    </row>
    <row r="18" spans="1:11" ht="15.75" x14ac:dyDescent="0.25">
      <c r="A18" s="12"/>
      <c r="B18" s="11" t="s">
        <v>4</v>
      </c>
      <c r="C18" s="11" t="s">
        <v>5</v>
      </c>
      <c r="D18" s="11" t="s">
        <v>6</v>
      </c>
      <c r="E18" s="11" t="s">
        <v>7</v>
      </c>
      <c r="F18" s="10"/>
      <c r="G18" s="10"/>
      <c r="H18" s="10"/>
      <c r="I18" s="10"/>
    </row>
    <row r="19" spans="1:11" ht="15.75" x14ac:dyDescent="0.25">
      <c r="A19" s="12" t="s">
        <v>8</v>
      </c>
      <c r="B19" s="20">
        <f>[1]Лист1!$B$15+B$34</f>
        <v>2236.71</v>
      </c>
      <c r="C19" s="20">
        <f>[1]Лист1!$B$15+C$34</f>
        <v>2862.62</v>
      </c>
      <c r="D19" s="20">
        <f>[1]Лист1!$B$15+D$34</f>
        <v>3758.0599999999995</v>
      </c>
      <c r="E19" s="20">
        <f>[1]Лист1!$B$15+E$34</f>
        <v>4873.95</v>
      </c>
      <c r="F19" s="10"/>
      <c r="G19" s="10"/>
      <c r="H19" s="10"/>
      <c r="I19" s="10"/>
    </row>
    <row r="20" spans="1:11" ht="15.75" x14ac:dyDescent="0.25">
      <c r="A20" s="12" t="s">
        <v>12</v>
      </c>
      <c r="B20" s="20">
        <f>[1]Лист1!$B$16+B$34</f>
        <v>5112.68</v>
      </c>
      <c r="C20" s="20">
        <f>[1]Лист1!$B$16+C$34</f>
        <v>5738.59</v>
      </c>
      <c r="D20" s="20">
        <f>[1]Лист1!$B$16+D$34</f>
        <v>6634.03</v>
      </c>
      <c r="E20" s="20">
        <f>[1]Лист1!$B$16+E$34</f>
        <v>7749.92</v>
      </c>
      <c r="F20" s="10"/>
      <c r="G20" s="10"/>
      <c r="H20" s="32"/>
      <c r="I20" s="32"/>
      <c r="J20" s="32"/>
      <c r="K20" s="32"/>
    </row>
    <row r="22" spans="1:11" ht="13.5" x14ac:dyDescent="0.25">
      <c r="A22" s="35" t="s">
        <v>13</v>
      </c>
      <c r="B22" s="35"/>
      <c r="C22" s="35"/>
      <c r="D22" s="35"/>
      <c r="E22" s="35"/>
    </row>
    <row r="23" spans="1:11" ht="13.5" x14ac:dyDescent="0.25">
      <c r="A23" s="18"/>
      <c r="B23" s="18"/>
      <c r="C23" s="18"/>
      <c r="D23" s="18"/>
      <c r="E23" s="18"/>
    </row>
    <row r="24" spans="1:11" ht="15.75" x14ac:dyDescent="0.25">
      <c r="A24" s="19" t="s">
        <v>19</v>
      </c>
      <c r="B24" s="18"/>
      <c r="C24" s="18"/>
      <c r="D24" s="18"/>
      <c r="E24" s="18"/>
    </row>
    <row r="26" spans="1:11" ht="15.75" thickBot="1" x14ac:dyDescent="0.3">
      <c r="A26" s="1" t="s">
        <v>18</v>
      </c>
      <c r="B26" s="2"/>
      <c r="C26" s="2"/>
      <c r="D26" s="2"/>
      <c r="E26" s="2"/>
    </row>
    <row r="27" spans="1:11" ht="15" x14ac:dyDescent="0.25">
      <c r="A27" s="25"/>
      <c r="B27" s="26" t="s">
        <v>4</v>
      </c>
      <c r="C27" s="26" t="s">
        <v>5</v>
      </c>
      <c r="D27" s="26" t="s">
        <v>6</v>
      </c>
      <c r="E27" s="27" t="s">
        <v>7</v>
      </c>
    </row>
    <row r="28" spans="1:11" ht="35.25" customHeight="1" x14ac:dyDescent="0.2">
      <c r="A28" s="24" t="s">
        <v>24</v>
      </c>
      <c r="B28" s="40">
        <v>85.74</v>
      </c>
      <c r="C28" s="40"/>
      <c r="D28" s="40"/>
      <c r="E28" s="41"/>
    </row>
    <row r="29" spans="1:11" ht="105" x14ac:dyDescent="0.25">
      <c r="A29" s="28" t="s">
        <v>14</v>
      </c>
      <c r="B29" s="21">
        <f>[2]услуги!$B$5</f>
        <v>1181.8499999999999</v>
      </c>
      <c r="C29" s="21">
        <f>[2]услуги!$C$5</f>
        <v>1807.76</v>
      </c>
      <c r="D29" s="21">
        <f>[2]услуги!$D$5</f>
        <v>2703.2</v>
      </c>
      <c r="E29" s="22">
        <f>[2]услуги!$E$5</f>
        <v>3819.09</v>
      </c>
    </row>
    <row r="30" spans="1:11" ht="150" x14ac:dyDescent="0.25">
      <c r="A30" s="28" t="s">
        <v>20</v>
      </c>
      <c r="B30" s="36">
        <f>[2]услуги!$B$13</f>
        <v>2.56</v>
      </c>
      <c r="C30" s="36"/>
      <c r="D30" s="36"/>
      <c r="E30" s="37"/>
    </row>
    <row r="31" spans="1:11" ht="30" x14ac:dyDescent="0.25">
      <c r="A31" s="28" t="s">
        <v>16</v>
      </c>
      <c r="B31" s="33">
        <f>[2]услуги!$B$14</f>
        <v>1.0509999999999999</v>
      </c>
      <c r="C31" s="33"/>
      <c r="D31" s="33"/>
      <c r="E31" s="34"/>
    </row>
    <row r="32" spans="1:11" ht="75" x14ac:dyDescent="0.25">
      <c r="A32" s="28" t="s">
        <v>17</v>
      </c>
      <c r="B32" s="33">
        <f>[2]услуги!$B$15</f>
        <v>0.312</v>
      </c>
      <c r="C32" s="33"/>
      <c r="D32" s="33"/>
      <c r="E32" s="34"/>
    </row>
    <row r="33" spans="1:5" ht="30" x14ac:dyDescent="0.25">
      <c r="A33" s="28" t="s">
        <v>23</v>
      </c>
      <c r="B33" s="33">
        <f>[2]услуги!$B$16</f>
        <v>1.194</v>
      </c>
      <c r="C33" s="33"/>
      <c r="D33" s="33"/>
      <c r="E33" s="34"/>
    </row>
    <row r="34" spans="1:5" ht="15" thickBot="1" x14ac:dyDescent="0.25">
      <c r="A34" s="29" t="s">
        <v>15</v>
      </c>
      <c r="B34" s="30">
        <f>B29+B30+B28</f>
        <v>1270.1499999999999</v>
      </c>
      <c r="C34" s="30">
        <f>C29+B30+B28</f>
        <v>1896.06</v>
      </c>
      <c r="D34" s="30">
        <f>D29+B30+B28</f>
        <v>2791.4999999999995</v>
      </c>
      <c r="E34" s="31">
        <f>E29+B30+B28</f>
        <v>3907.39</v>
      </c>
    </row>
  </sheetData>
  <mergeCells count="9">
    <mergeCell ref="B33:E33"/>
    <mergeCell ref="A22:E22"/>
    <mergeCell ref="B30:E30"/>
    <mergeCell ref="A1:I3"/>
    <mergeCell ref="B9:E9"/>
    <mergeCell ref="B17:E17"/>
    <mergeCell ref="B31:E31"/>
    <mergeCell ref="B32:E32"/>
    <mergeCell ref="B28:E28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3"/>
  <sheetViews>
    <sheetView topLeftCell="A19" zoomScale="80" zoomScaleNormal="80" workbookViewId="0">
      <selection activeCell="C12" sqref="C12"/>
    </sheetView>
  </sheetViews>
  <sheetFormatPr defaultRowHeight="12.75" x14ac:dyDescent="0.2"/>
  <cols>
    <col min="1" max="1" width="15.42578125" customWidth="1"/>
    <col min="2" max="2" width="10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8"/>
      <c r="B4" s="8"/>
      <c r="C4" s="8"/>
      <c r="D4" s="23">
        <v>43435</v>
      </c>
      <c r="E4" s="8"/>
      <c r="F4" s="8"/>
      <c r="G4" s="8"/>
      <c r="H4" s="8"/>
      <c r="I4" s="8"/>
    </row>
    <row r="5" spans="1:9" ht="15.75" x14ac:dyDescent="0.25">
      <c r="A5" s="13" t="s">
        <v>22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11" t="s">
        <v>2</v>
      </c>
      <c r="B9" s="39" t="s">
        <v>3</v>
      </c>
      <c r="C9" s="39"/>
      <c r="D9" s="39"/>
      <c r="E9" s="39"/>
      <c r="F9" s="10"/>
      <c r="G9" s="10"/>
      <c r="H9" s="10"/>
      <c r="I9" s="10"/>
    </row>
    <row r="10" spans="1:9" ht="15.75" x14ac:dyDescent="0.25">
      <c r="A10" s="12"/>
      <c r="B10" s="11" t="s">
        <v>4</v>
      </c>
      <c r="C10" s="11" t="s">
        <v>5</v>
      </c>
      <c r="D10" s="11" t="s">
        <v>6</v>
      </c>
      <c r="E10" s="11" t="s">
        <v>7</v>
      </c>
      <c r="F10" s="10"/>
      <c r="G10" s="10"/>
      <c r="H10" s="32"/>
      <c r="I10" s="10"/>
    </row>
    <row r="11" spans="1:9" ht="15.75" x14ac:dyDescent="0.25">
      <c r="A11" s="12" t="s">
        <v>8</v>
      </c>
      <c r="B11" s="20">
        <f>[1]Лист1!$B$11+B$33</f>
        <v>1054.8599999999999</v>
      </c>
      <c r="C11" s="20">
        <f>[1]Лист1!$B$11+C$33</f>
        <v>1054.8599999999999</v>
      </c>
      <c r="D11" s="20">
        <f>[1]Лист1!$B$11+D$33</f>
        <v>1054.8599999999999</v>
      </c>
      <c r="E11" s="20">
        <f>[1]Лист1!$B$11+E$33</f>
        <v>1054.8599999999999</v>
      </c>
      <c r="F11" s="10"/>
      <c r="G11" s="10"/>
      <c r="H11" s="32"/>
      <c r="I11" s="10"/>
    </row>
    <row r="12" spans="1:9" ht="15.75" x14ac:dyDescent="0.25">
      <c r="A12" s="12" t="s">
        <v>9</v>
      </c>
      <c r="B12" s="20">
        <f>[1]Лист1!$B$12+B$33</f>
        <v>2376.7400000000002</v>
      </c>
      <c r="C12" s="20">
        <f>[1]Лист1!$B$12+C$33</f>
        <v>2376.7400000000002</v>
      </c>
      <c r="D12" s="20">
        <f>[1]Лист1!$B$12+D$33</f>
        <v>2376.7400000000002</v>
      </c>
      <c r="E12" s="20">
        <f>[1]Лист1!$B$12+E$33</f>
        <v>2376.7400000000002</v>
      </c>
      <c r="F12" s="10"/>
      <c r="G12" s="10"/>
      <c r="H12" s="32"/>
      <c r="I12" s="10"/>
    </row>
    <row r="13" spans="1:9" ht="15.75" x14ac:dyDescent="0.25">
      <c r="A13" s="12" t="s">
        <v>10</v>
      </c>
      <c r="B13" s="20">
        <f>[1]Лист1!$B$13+B$33</f>
        <v>5355.12</v>
      </c>
      <c r="C13" s="20">
        <f>[1]Лист1!$B$13+C$33</f>
        <v>5355.12</v>
      </c>
      <c r="D13" s="20">
        <f>[1]Лист1!$B$13+D$33</f>
        <v>5355.12</v>
      </c>
      <c r="E13" s="20">
        <f>[1]Лист1!$B$13+E$33</f>
        <v>5355.12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11" t="s">
        <v>2</v>
      </c>
      <c r="B17" s="39" t="s">
        <v>3</v>
      </c>
      <c r="C17" s="39"/>
      <c r="D17" s="39"/>
      <c r="E17" s="39"/>
      <c r="F17" s="10"/>
      <c r="G17" s="10"/>
      <c r="H17" s="10"/>
      <c r="I17" s="10"/>
    </row>
    <row r="18" spans="1:9" ht="15.75" x14ac:dyDescent="0.25">
      <c r="A18" s="12"/>
      <c r="B18" s="11" t="s">
        <v>4</v>
      </c>
      <c r="C18" s="11" t="s">
        <v>5</v>
      </c>
      <c r="D18" s="11" t="s">
        <v>6</v>
      </c>
      <c r="E18" s="11" t="s">
        <v>7</v>
      </c>
      <c r="F18" s="10"/>
      <c r="G18" s="10"/>
      <c r="H18" s="10"/>
      <c r="I18" s="10"/>
    </row>
    <row r="19" spans="1:9" ht="15.75" x14ac:dyDescent="0.25">
      <c r="A19" s="12" t="s">
        <v>8</v>
      </c>
      <c r="B19" s="20">
        <f>[1]Лист1!$B$15+B$33</f>
        <v>1054.8599999999999</v>
      </c>
      <c r="C19" s="20">
        <f>[1]Лист1!$B$15+C$33</f>
        <v>1054.8599999999999</v>
      </c>
      <c r="D19" s="20">
        <f>[1]Лист1!$B$15+D$33</f>
        <v>1054.8599999999999</v>
      </c>
      <c r="E19" s="20">
        <f>[1]Лист1!$B$15+E$33</f>
        <v>1054.8599999999999</v>
      </c>
      <c r="F19" s="10"/>
      <c r="G19" s="10"/>
      <c r="H19" s="10"/>
      <c r="I19" s="10"/>
    </row>
    <row r="20" spans="1:9" ht="15.75" x14ac:dyDescent="0.25">
      <c r="A20" s="12" t="s">
        <v>12</v>
      </c>
      <c r="B20" s="20">
        <f>[1]Лист1!$B$16+B$33</f>
        <v>3930.8300000000004</v>
      </c>
      <c r="C20" s="20">
        <f>[1]Лист1!$B$16+C$33</f>
        <v>3930.8300000000004</v>
      </c>
      <c r="D20" s="20">
        <f>[1]Лист1!$B$16+D$33</f>
        <v>3930.8300000000004</v>
      </c>
      <c r="E20" s="20">
        <f>[1]Лист1!$B$16+E$33</f>
        <v>3930.8300000000004</v>
      </c>
      <c r="F20" s="10"/>
      <c r="G20" s="10"/>
      <c r="H20" s="32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35" t="s">
        <v>13</v>
      </c>
      <c r="B22" s="35"/>
      <c r="C22" s="35"/>
      <c r="D22" s="35"/>
      <c r="E22" s="35"/>
      <c r="F22" s="10"/>
      <c r="G22" s="10"/>
      <c r="H22" s="10"/>
      <c r="I22" s="10"/>
    </row>
    <row r="23" spans="1:9" ht="15.75" x14ac:dyDescent="0.25">
      <c r="A23" s="18"/>
      <c r="B23" s="18"/>
      <c r="C23" s="18"/>
      <c r="D23" s="18"/>
      <c r="E23" s="18"/>
      <c r="F23" s="10"/>
      <c r="G23" s="10"/>
      <c r="H23" s="10"/>
      <c r="I23" s="10"/>
    </row>
    <row r="24" spans="1:9" ht="15.75" x14ac:dyDescent="0.25">
      <c r="A24" s="19" t="s">
        <v>19</v>
      </c>
      <c r="B24" s="18"/>
      <c r="C24" s="18"/>
      <c r="D24" s="18"/>
      <c r="E24" s="18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thickBot="1" x14ac:dyDescent="0.3">
      <c r="A26" s="1" t="s">
        <v>18</v>
      </c>
      <c r="B26" s="2"/>
      <c r="C26" s="2"/>
      <c r="D26" s="2"/>
      <c r="E26" s="2"/>
    </row>
    <row r="27" spans="1:9" ht="15.75" thickBot="1" x14ac:dyDescent="0.3">
      <c r="A27" s="3"/>
      <c r="B27" s="4" t="s">
        <v>4</v>
      </c>
      <c r="C27" s="5" t="s">
        <v>5</v>
      </c>
      <c r="D27" s="5" t="s">
        <v>6</v>
      </c>
      <c r="E27" s="6" t="s">
        <v>7</v>
      </c>
    </row>
    <row r="28" spans="1:9" ht="30" x14ac:dyDescent="0.2">
      <c r="A28" s="24" t="s">
        <v>24</v>
      </c>
      <c r="B28" s="40">
        <v>85.74</v>
      </c>
      <c r="C28" s="40"/>
      <c r="D28" s="40"/>
      <c r="E28" s="41"/>
    </row>
    <row r="29" spans="1:9" ht="150" x14ac:dyDescent="0.25">
      <c r="A29" s="14" t="s">
        <v>20</v>
      </c>
      <c r="B29" s="42">
        <f>'через сети'!B30:E30</f>
        <v>2.56</v>
      </c>
      <c r="C29" s="43"/>
      <c r="D29" s="43"/>
      <c r="E29" s="44"/>
    </row>
    <row r="30" spans="1:9" ht="30" x14ac:dyDescent="0.25">
      <c r="A30" s="14" t="s">
        <v>16</v>
      </c>
      <c r="B30" s="42">
        <f>'через сети'!B31:E31</f>
        <v>1.0509999999999999</v>
      </c>
      <c r="C30" s="43"/>
      <c r="D30" s="43"/>
      <c r="E30" s="44"/>
    </row>
    <row r="31" spans="1:9" ht="75" x14ac:dyDescent="0.25">
      <c r="A31" s="14" t="s">
        <v>17</v>
      </c>
      <c r="B31" s="42">
        <f>'через сети'!B32:E32</f>
        <v>0.312</v>
      </c>
      <c r="C31" s="43"/>
      <c r="D31" s="43"/>
      <c r="E31" s="44"/>
    </row>
    <row r="32" spans="1:9" ht="30.75" thickBot="1" x14ac:dyDescent="0.3">
      <c r="A32" s="15" t="s">
        <v>23</v>
      </c>
      <c r="B32" s="42">
        <f>'через сети'!B33:E33</f>
        <v>1.194</v>
      </c>
      <c r="C32" s="43"/>
      <c r="D32" s="43"/>
      <c r="E32" s="44"/>
    </row>
    <row r="33" spans="1:5" ht="15" thickBot="1" x14ac:dyDescent="0.25">
      <c r="A33" s="7" t="s">
        <v>15</v>
      </c>
      <c r="B33" s="16">
        <f>B29+B28</f>
        <v>88.3</v>
      </c>
      <c r="C33" s="16">
        <f>B29+B28</f>
        <v>88.3</v>
      </c>
      <c r="D33" s="16">
        <f>B29+B28</f>
        <v>88.3</v>
      </c>
      <c r="E33" s="17">
        <f>B29+B28</f>
        <v>88.3</v>
      </c>
    </row>
  </sheetData>
  <mergeCells count="9">
    <mergeCell ref="B30:E30"/>
    <mergeCell ref="B31:E31"/>
    <mergeCell ref="B32:E32"/>
    <mergeCell ref="B29:E29"/>
    <mergeCell ref="A1:I3"/>
    <mergeCell ref="B9:E9"/>
    <mergeCell ref="B17:E17"/>
    <mergeCell ref="A22:E22"/>
    <mergeCell ref="B28:E2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2019-01-14T05:19:58Z</dcterms:modified>
</cp:coreProperties>
</file>