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1 ноября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C38" i="1"/>
  <c r="C20" i="1" l="1"/>
  <c r="C19" i="1"/>
  <c r="C13" i="1"/>
  <c r="C12" i="1"/>
  <c r="C11" i="1"/>
  <c r="B38" i="1"/>
  <c r="B20" i="1" l="1"/>
  <c r="B19" i="1"/>
  <c r="B13" i="1"/>
  <c r="B12" i="1"/>
  <c r="B11" i="1"/>
  <c r="B34" i="3"/>
  <c r="B36" i="3" l="1"/>
  <c r="B37" i="3"/>
  <c r="B35" i="3"/>
  <c r="D38" i="1" l="1"/>
  <c r="E38" i="3"/>
  <c r="D38" i="3"/>
  <c r="C38" i="3"/>
  <c r="B38" i="3"/>
  <c r="C20" i="3" l="1"/>
  <c r="C19" i="3"/>
  <c r="C13" i="3"/>
  <c r="C12" i="3"/>
  <c r="C11" i="3"/>
  <c r="E20" i="3"/>
  <c r="E19" i="3"/>
  <c r="E13" i="3"/>
  <c r="E12" i="3"/>
  <c r="E11" i="3"/>
  <c r="D20" i="3"/>
  <c r="D19" i="3"/>
  <c r="D13" i="3"/>
  <c r="D12" i="3"/>
  <c r="D11" i="3"/>
  <c r="B20" i="3"/>
  <c r="B19" i="3"/>
  <c r="B13" i="3"/>
  <c r="B12" i="3"/>
  <c r="B11" i="3"/>
  <c r="D20" i="1"/>
  <c r="D19" i="1"/>
  <c r="D13" i="1"/>
  <c r="D12" i="1"/>
  <c r="D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<sst xmlns="http://schemas.openxmlformats.org/spreadsheetml/2006/main" count="69" uniqueCount="25">
  <si>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</si>
  <si>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</si>
  <si>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</si>
  <si>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</si>
  <si>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</si>
  <si>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</si>
  <si>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</si>
  <si>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</si>
  <si>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</si>
  <si>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</si>
  <si>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</si>
  <si>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</si>
  <si>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</si>
  <si>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</si>
  <si>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</si>
  <si>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</si>
  <si>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</si>
  <si>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</si>
  <si>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</si>
  <si>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</si>
  <si>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</si>
  <si>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</si>
  <si>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</si>
  <si>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не менее 10МВт: 5,19%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</si>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</sst>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20161210_SAMARAEN_PSAMARAE_11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&#1056;&#1040;&#1057;&#1063;&#1045;&#1058;%20&#1062;&#1045;&#1053;%20&#1053;&#1086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899,83</v>
          </cell>
        </row>
        <row r="12">
          <cell r="B12" t="str">
            <v>1902,94</v>
          </cell>
        </row>
        <row r="13">
          <cell r="B13" t="str">
            <v>3856,99</v>
          </cell>
        </row>
        <row r="15">
          <cell r="B15" t="str">
            <v>899,83</v>
          </cell>
        </row>
        <row r="16">
          <cell r="B16" t="str">
            <v>2893,47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2.74</v>
          </cell>
        </row>
        <row r="14">
          <cell r="B14">
            <v>1.042</v>
          </cell>
        </row>
        <row r="15">
          <cell r="B15">
            <v>0.29899999999999999</v>
          </cell>
        </row>
        <row r="16">
          <cell r="B16">
            <v>1.3979999999999999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4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42675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2050.36</v>
      </c>
      <c r="C11" s="24">
        <f>[1]Лист1!$B$11+ROUND([1]Лист1!$B$11*0.0519*1.53,2)+C$38</f>
        <v>2619.04</v>
      </c>
      <c r="D11" s="24">
        <f>[1]Лист1!$B$11+ROUND([1]Лист1!$B$11*0.0519*1.53,2)+D$38</f>
        <v>3440.21</v>
      </c>
      <c r="E11" s="24">
        <f>[1]Лист1!$B$11+ROUND([1]Лист1!$B$11*0.0519*1.53,2)+E$38</f>
        <v>4497.8999999999996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3133.13</v>
      </c>
      <c r="C12" s="24">
        <f>[1]Лист1!$B$12+ROUND([1]Лист1!$B$12*0.0519*1.53,2)+C$38</f>
        <v>3701.8100000000004</v>
      </c>
      <c r="D12" s="24">
        <f>[1]Лист1!$B$12+ROUND([1]Лист1!$B$12*0.0519*1.53,2)+D$38</f>
        <v>4522.9799999999996</v>
      </c>
      <c r="E12" s="24">
        <f>[1]Лист1!$B$12+ROUND([1]Лист1!$B$12*0.0519*1.53,2)+E$38</f>
        <v>5580.67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5242.34</v>
      </c>
      <c r="C13" s="24">
        <f>[1]Лист1!$B$13+ROUND([1]Лист1!$B$13*0.0519*1.53,2)+C$38</f>
        <v>5811.02</v>
      </c>
      <c r="D13" s="24">
        <f>[1]Лист1!$B$13+ROUND([1]Лист1!$B$13*0.0519*1.53,2)+D$38</f>
        <v>6632.1900000000005</v>
      </c>
      <c r="E13" s="24">
        <f>[1]Лист1!$B$13+ROUND([1]Лист1!$B$13*0.0519*1.53,2)+E$38</f>
        <v>7689.88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2050.36</v>
      </c>
      <c r="C19" s="24">
        <f>[1]Лист1!$B$15+ROUND([1]Лист1!$B$15*0.0519*1.53,2)+C$38</f>
        <v>2619.04</v>
      </c>
      <c r="D19" s="24">
        <f>[1]Лист1!$B$15+ROUND([1]Лист1!$B$15*0.0519*1.53,2)+D$38</f>
        <v>3440.21</v>
      </c>
      <c r="E19" s="24">
        <f>[1]Лист1!$B$15+ROUND([1]Лист1!$B$15*0.0519*1.53,2)+E$38</f>
        <v>4497.8999999999996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4202.3099999999995</v>
      </c>
      <c r="C20" s="24">
        <f>[1]Лист1!$B$16+ROUND([1]Лист1!$B$16*0.0519*1.53,2)+C$38</f>
        <v>4770.99</v>
      </c>
      <c r="D20" s="24">
        <f>[1]Лист1!$B$16+ROUND([1]Лист1!$B$16*0.0519*1.53,2)+D$38</f>
        <v>5592.16</v>
      </c>
      <c r="E20" s="24">
        <f>[1]Лист1!$B$16+ROUND([1]Лист1!$B$16*0.0519*1.53,2)+E$38</f>
        <v>6649.8499999999995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23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1076.3399999999999</v>
      </c>
      <c r="C33" s="26">
        <f>[2]услуги!$C$5</f>
        <v>1645.02</v>
      </c>
      <c r="D33" s="26">
        <f>[2]услуги!$D$5</f>
        <v>2466.19</v>
      </c>
      <c r="E33" s="27">
        <f>[2]услуги!$E$5</f>
        <v>3523.88</v>
      </c>
    </row>
    <row r="34" spans="1:5" ht="150" x14ac:dyDescent="0.25">
      <c r="A34" s="15" t="s">
        <v>20</v>
      </c>
      <c r="B34" s="33">
        <f>[2]услуги!$B$13</f>
        <v>2.74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1.042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0.29899999999999999</v>
      </c>
      <c r="C36" s="30"/>
      <c r="D36" s="30"/>
      <c r="E36" s="31"/>
    </row>
    <row r="37" spans="1:5" ht="30.75" thickBot="1" x14ac:dyDescent="0.3">
      <c r="A37" s="16" t="s">
        <v>24</v>
      </c>
      <c r="B37" s="29">
        <f>[2]услуги!$B$16</f>
        <v>1.3979999999999999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1079.08</v>
      </c>
      <c r="C38" s="17">
        <f>C33+B34</f>
        <v>1647.76</v>
      </c>
      <c r="D38" s="17">
        <f>D33+B34</f>
        <v>2468.9299999999998</v>
      </c>
      <c r="E38" s="18">
        <f>E33+B34</f>
        <v>3526.62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4" zoomScale="80" zoomScaleNormal="80" workbookViewId="0">
      <selection activeCell="E12" sqref="E12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42675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974.0200000000001</v>
      </c>
      <c r="C11" s="24">
        <f>[1]Лист1!$B$11+ROUND([1]Лист1!$B$11*0.0519*1.53,2)+C$38</f>
        <v>974.0200000000001</v>
      </c>
      <c r="D11" s="24">
        <f>[1]Лист1!$B$11+ROUND([1]Лист1!$B$11*0.0519*1.53,2)+D$38</f>
        <v>974.0200000000001</v>
      </c>
      <c r="E11" s="24">
        <f>[1]Лист1!$B$11+ROUND([1]Лист1!$B$11*0.0519*1.53,2)+E$38</f>
        <v>974.0200000000001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2056.79</v>
      </c>
      <c r="C12" s="24">
        <f>[1]Лист1!$B$12+ROUND([1]Лист1!$B$12*0.0519*1.53,2)+C$38</f>
        <v>2056.79</v>
      </c>
      <c r="D12" s="24">
        <f>[1]Лист1!$B$12+ROUND([1]Лист1!$B$12*0.0519*1.53,2)+D$38</f>
        <v>2056.79</v>
      </c>
      <c r="E12" s="24">
        <f>[1]Лист1!$B$12+ROUND([1]Лист1!$B$12*0.0519*1.53,2)+E$38</f>
        <v>2056.79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4166</v>
      </c>
      <c r="C13" s="24">
        <f>[1]Лист1!$B$13+ROUND([1]Лист1!$B$13*0.0519*1.53,2)+C$38</f>
        <v>4166</v>
      </c>
      <c r="D13" s="24">
        <f>[1]Лист1!$B$13+ROUND([1]Лист1!$B$13*0.0519*1.53,2)+D$38</f>
        <v>4166</v>
      </c>
      <c r="E13" s="24">
        <f>[1]Лист1!$B$13+ROUND([1]Лист1!$B$13*0.0519*1.53,2)+E$38</f>
        <v>4166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974.0200000000001</v>
      </c>
      <c r="C19" s="24">
        <f>[1]Лист1!$B$15+ROUND([1]Лист1!$B$15*0.0519*1.53,2)+C$38</f>
        <v>974.0200000000001</v>
      </c>
      <c r="D19" s="24">
        <f>[1]Лист1!$B$15+ROUND([1]Лист1!$B$15*0.0519*1.53,2)+D$38</f>
        <v>974.0200000000001</v>
      </c>
      <c r="E19" s="24">
        <f>[1]Лист1!$B$15+ROUND([1]Лист1!$B$15*0.0519*1.53,2)+E$38</f>
        <v>974.0200000000001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3125.9699999999993</v>
      </c>
      <c r="C20" s="24">
        <f>[1]Лист1!$B$16+ROUND([1]Лист1!$B$16*0.0519*1.53,2)+C$38</f>
        <v>3125.9699999999993</v>
      </c>
      <c r="D20" s="24">
        <f>[1]Лист1!$B$16+ROUND([1]Лист1!$B$16*0.0519*1.53,2)+D$38</f>
        <v>3125.9699999999993</v>
      </c>
      <c r="E20" s="24">
        <f>[1]Лист1!$B$16+ROUND([1]Лист1!$B$16*0.0519*1.53,2)+E$38</f>
        <v>3125.9699999999993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23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2.74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1.042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0.29899999999999999</v>
      </c>
      <c r="C36" s="41"/>
      <c r="D36" s="41"/>
      <c r="E36" s="42"/>
    </row>
    <row r="37" spans="1:5" ht="30.75" thickBot="1" x14ac:dyDescent="0.3">
      <c r="A37" s="16" t="s">
        <v>24</v>
      </c>
      <c r="B37" s="40">
        <f>'через сети'!B37:E37</f>
        <v>1.3979999999999999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2.74</v>
      </c>
      <c r="C38" s="17">
        <f>B34</f>
        <v>2.74</v>
      </c>
      <c r="D38" s="17">
        <f>B34</f>
        <v>2.74</v>
      </c>
      <c r="E38" s="19">
        <f>B34</f>
        <v>2.74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2016-12-12T09:50:11Z</dcterms:modified>
</cp:coreProperties>
</file>