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0 окт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D38" i="1" l="1"/>
  <c r="D20" i="1" l="1"/>
  <c r="D19" i="1"/>
  <c r="D13" i="1"/>
  <c r="D12" i="1"/>
  <c r="D11" i="1"/>
  <c r="B38" i="1"/>
  <c r="B20" i="1" l="1"/>
  <c r="B19" i="1"/>
  <c r="B13" i="1"/>
  <c r="B12" i="1"/>
  <c r="B11" i="1"/>
  <c r="E38" i="1"/>
  <c r="E20" i="1" l="1"/>
  <c r="E19" i="1"/>
  <c r="E13" i="1"/>
  <c r="E12" i="1"/>
  <c r="E11" i="1"/>
  <c r="C38" i="1"/>
  <c r="C20" i="1" l="1"/>
  <c r="C19" i="1"/>
  <c r="C13" i="1"/>
  <c r="C12" i="1"/>
  <c r="C11" i="1"/>
  <c r="B34" i="3"/>
  <c r="B37" i="3" l="1"/>
  <c r="B36" i="3"/>
  <c r="B35" i="3"/>
  <c r="E38" i="3" l="1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3"/>
  <c r="C19" i="3"/>
  <c r="C13" i="3"/>
  <c r="C12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<sst xmlns="http://schemas.openxmlformats.org/spreadsheetml/2006/main" count="69" uniqueCount="25">
  <si>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</si>
  <si>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</si>
  <si>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</si>
  <si>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</si>
  <si>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</si>
  <si>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</si>
  <si>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</si>
  <si>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</si>
  <si>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</si>
  <si>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</si>
  <si>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</si>
  <si>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</si>
  <si>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</si>
  <si>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</si>
  <si>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</si>
  <si>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</si>
  <si>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</si>
  <si>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</si>
  <si>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</si>
  <si>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</si>
  <si>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</si>
  <si>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</si>
  <si>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</si>
  <si>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</si>
  <si>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менее 150кВт: 13,79%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</si>
</sst>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20171110_SAMARAEN_PSAMARAE_10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&#1056;&#1040;&#1057;&#1063;&#1045;&#1058;%20&#1062;&#1045;&#1053;%20&#1054;&#1082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978,73</v>
          </cell>
        </row>
        <row r="12">
          <cell r="B12" t="str">
            <v>2381,39</v>
          </cell>
        </row>
        <row r="13">
          <cell r="B13" t="str">
            <v>5433,33</v>
          </cell>
        </row>
        <row r="15">
          <cell r="B15" t="str">
            <v>978,73</v>
          </cell>
        </row>
        <row r="16">
          <cell r="B16" t="str">
            <v>3931,52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2.67</v>
          </cell>
        </row>
        <row r="14">
          <cell r="B14">
            <v>0.94699999999999995</v>
          </cell>
        </row>
        <row r="15">
          <cell r="B15">
            <v>0.29299999999999998</v>
          </cell>
        </row>
        <row r="16">
          <cell r="B16">
            <v>1.4330000000000001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43009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[1]Лист1!$B$11+ROUND([1]Лист1!$B$11*0.1379*1.18,2)+B$38</f>
        <v>2228.6000000000004</v>
      </c>
      <c r="C11" s="34">
        <f>[1]Лист1!$B$11+ROUND([1]Лист1!$B$11*0.1379*1.18,2)+C$38</f>
        <v>2808.4300000000003</v>
      </c>
      <c r="D11" s="40">
        <f>[1]Лист1!$B$11+ROUND([1]Лист1!$B$11*0.1379*1.18,2)+D$38</f>
        <v>3638.71</v>
      </c>
      <c r="E11" s="34">
        <f>[1]Лист1!$B$11+ROUND([1]Лист1!$B$11*0.1379*1.18,2)+E$38</f>
        <v>4695.01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[1]Лист1!$B$12+ROUND([1]Лист1!$B$12*0.1379*1.18,2)+B$38</f>
        <v>3859.5</v>
      </c>
      <c r="C12" s="34">
        <f>[1]Лист1!$B$12+ROUND([1]Лист1!$B$12*0.1379*1.18,2)+C$38</f>
        <v>4439.33</v>
      </c>
      <c r="D12" s="34">
        <f>[1]Лист1!$B$12+ROUND([1]Лист1!$B$12*0.1379*1.18,2)+D$38</f>
        <v>5269.6100000000006</v>
      </c>
      <c r="E12" s="34">
        <f>[1]Лист1!$B$12+ROUND([1]Лист1!$B$12*0.1379*1.18,2)+E$38</f>
        <v>6325.91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[1]Лист1!$B$13+ROUND([1]Лист1!$B$13*0.1379*1.18,2)+B$38</f>
        <v>7408.0599999999995</v>
      </c>
      <c r="C13" s="34">
        <f>[1]Лист1!$B$13+ROUND([1]Лист1!$B$13*0.1379*1.18,2)+C$38</f>
        <v>7987.8899999999994</v>
      </c>
      <c r="D13" s="34">
        <f>[1]Лист1!$B$13+ROUND([1]Лист1!$B$13*0.1379*1.18,2)+D$38</f>
        <v>8818.17</v>
      </c>
      <c r="E13" s="34">
        <f>[1]Лист1!$B$13+ROUND([1]Лист1!$B$13*0.1379*1.18,2)+E$38</f>
        <v>9874.4699999999993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9" t="s">
        <v>4</v>
      </c>
      <c r="C18" s="39" t="s">
        <v>5</v>
      </c>
      <c r="D18" s="39" t="s">
        <v>6</v>
      </c>
      <c r="E18" s="39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[1]Лист1!$B$15+ROUND([1]Лист1!$B$15*0.1379*1.18,2)+B$38</f>
        <v>2228.6000000000004</v>
      </c>
      <c r="C19" s="34">
        <f>[1]Лист1!$B$15+ROUND([1]Лист1!$B$15*0.1379*1.18,2)+C$38</f>
        <v>2808.4300000000003</v>
      </c>
      <c r="D19" s="34">
        <f>[1]Лист1!$B$15+ROUND([1]Лист1!$B$15*0.1379*1.18,2)+D$38</f>
        <v>3638.71</v>
      </c>
      <c r="E19" s="34">
        <f>[1]Лист1!$B$15+ROUND([1]Лист1!$B$15*0.1379*1.18,2)+E$38</f>
        <v>4695.01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[1]Лист1!$B$16+ROUND([1]Лист1!$B$16*0.1379*1.18,2)+B$38</f>
        <v>5661.8700000000008</v>
      </c>
      <c r="C20" s="34">
        <f>[1]Лист1!$B$16+ROUND([1]Лист1!$B$16*0.1379*1.18,2)+C$38</f>
        <v>6241.7000000000007</v>
      </c>
      <c r="D20" s="34">
        <f>[1]Лист1!$B$16+ROUND([1]Лист1!$B$16*0.1379*1.18,2)+D$38</f>
        <v>7071.9800000000005</v>
      </c>
      <c r="E20" s="34">
        <f>[1]Лист1!$B$16+ROUND([1]Лист1!$B$16*0.1379*1.18,2)+E$38</f>
        <v>8128.2800000000007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24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1087.94</v>
      </c>
      <c r="C33" s="28">
        <f>[2]услуги!$C$5</f>
        <v>1667.77</v>
      </c>
      <c r="D33" s="28">
        <f>[2]услуги!$D$5</f>
        <v>2498.0500000000002</v>
      </c>
      <c r="E33" s="29">
        <f>[2]услуги!$E$5</f>
        <v>3554.35</v>
      </c>
    </row>
    <row r="34" spans="1:5" ht="135.75" customHeight="1" x14ac:dyDescent="0.25">
      <c r="A34" s="14" t="s">
        <v>20</v>
      </c>
      <c r="B34" s="45">
        <f>[2]услуги!$B$13</f>
        <v>2.67</v>
      </c>
      <c r="C34" s="46"/>
      <c r="D34" s="46"/>
      <c r="E34" s="47"/>
    </row>
    <row r="35" spans="1:5" ht="30" x14ac:dyDescent="0.25">
      <c r="A35" s="14" t="s">
        <v>16</v>
      </c>
      <c r="B35" s="41">
        <f>[2]услуги!$B$14</f>
        <v>0.94699999999999995</v>
      </c>
      <c r="C35" s="42"/>
      <c r="D35" s="42"/>
      <c r="E35" s="43"/>
    </row>
    <row r="36" spans="1:5" ht="75" x14ac:dyDescent="0.25">
      <c r="A36" s="14" t="s">
        <v>17</v>
      </c>
      <c r="B36" s="41">
        <f>[2]услуги!$B$15</f>
        <v>0.29299999999999998</v>
      </c>
      <c r="C36" s="42"/>
      <c r="D36" s="42"/>
      <c r="E36" s="43"/>
    </row>
    <row r="37" spans="1:5" ht="30.75" thickBot="1" x14ac:dyDescent="0.3">
      <c r="A37" s="15" t="s">
        <v>23</v>
      </c>
      <c r="B37" s="41">
        <f>[2]услуги!$B$16</f>
        <v>1.4330000000000001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1090.6100000000001</v>
      </c>
      <c r="C38" s="16">
        <f>C33+B34</f>
        <v>1670.44</v>
      </c>
      <c r="D38" s="16">
        <f>D33+B34</f>
        <v>2500.7200000000003</v>
      </c>
      <c r="E38" s="17">
        <f>E33+B34</f>
        <v>3557.02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="80" zoomScaleNormal="80" workbookViewId="0">
      <selection activeCell="C12" sqref="C12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43009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[1]Лист1!$B$11+ROUND([1]Лист1!$B$11*0.1379*1.18,2)+B$38</f>
        <v>1140.6600000000001</v>
      </c>
      <c r="C11" s="26">
        <f>[1]Лист1!$B$11+ROUND([1]Лист1!$B$11*0.1379*1.18,2)+C$38</f>
        <v>1140.6600000000001</v>
      </c>
      <c r="D11" s="26">
        <f>[1]Лист1!$B$11+ROUND([1]Лист1!$B$11*0.1379*1.18,2)+D$38</f>
        <v>1140.6600000000001</v>
      </c>
      <c r="E11" s="26">
        <f>[1]Лист1!$B$11+ROUND([1]Лист1!$B$11*0.1379*1.18,2)+E$38</f>
        <v>1140.6600000000001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[1]Лист1!$B$12+ROUND([1]Лист1!$B$12*0.1379*1.18,2)+B$38</f>
        <v>2771.56</v>
      </c>
      <c r="C12" s="26">
        <f>[1]Лист1!$B$12+ROUND([1]Лист1!$B$12*0.1379*1.18,2)+C$38</f>
        <v>2771.56</v>
      </c>
      <c r="D12" s="26">
        <f>[1]Лист1!$B$12+ROUND([1]Лист1!$B$12*0.1379*1.18,2)+D$38</f>
        <v>2771.56</v>
      </c>
      <c r="E12" s="26">
        <f>[1]Лист1!$B$12+ROUND([1]Лист1!$B$12*0.1379*1.18,2)+E$38</f>
        <v>2771.56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[1]Лист1!$B$13+ROUND([1]Лист1!$B$13*0.1379*1.18,2)+B$38</f>
        <v>6320.12</v>
      </c>
      <c r="C13" s="26">
        <f>[1]Лист1!$B$13+ROUND([1]Лист1!$B$13*0.1379*1.18,2)+C$38</f>
        <v>6320.12</v>
      </c>
      <c r="D13" s="26">
        <f>[1]Лист1!$B$13+ROUND([1]Лист1!$B$13*0.1379*1.18,2)+D$38</f>
        <v>6320.12</v>
      </c>
      <c r="E13" s="26">
        <f>[1]Лист1!$B$13+ROUND([1]Лист1!$B$13*0.1379*1.18,2)+E$38</f>
        <v>6320.12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[1]Лист1!$B$15+ROUND([1]Лист1!$B$15*0.1379*1.18,2)+B$38</f>
        <v>1140.6600000000001</v>
      </c>
      <c r="C19" s="26">
        <f>[1]Лист1!$B$15+ROUND([1]Лист1!$B$15*0.1379*1.18,2)+C$38</f>
        <v>1140.6600000000001</v>
      </c>
      <c r="D19" s="26">
        <f>[1]Лист1!$B$15+ROUND([1]Лист1!$B$15*0.1379*1.18,2)+D$38</f>
        <v>1140.6600000000001</v>
      </c>
      <c r="E19" s="26">
        <f>[1]Лист1!$B$15+ROUND([1]Лист1!$B$15*0.1379*1.18,2)+E$38</f>
        <v>1140.6600000000001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[1]Лист1!$B$16+ROUND([1]Лист1!$B$16*0.1379*1.18,2)+B$38</f>
        <v>4573.93</v>
      </c>
      <c r="C20" s="26">
        <f>[1]Лист1!$B$16+ROUND([1]Лист1!$B$16*0.1379*1.18,2)+C$38</f>
        <v>4573.93</v>
      </c>
      <c r="D20" s="26">
        <f>[1]Лист1!$B$16+ROUND([1]Лист1!$B$16*0.1379*1.18,2)+D$38</f>
        <v>4573.93</v>
      </c>
      <c r="E20" s="26">
        <f>[1]Лист1!$B$16+ROUND([1]Лист1!$B$16*0.1379*1.18,2)+E$38</f>
        <v>4573.93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24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2.67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0.94699999999999995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0.29299999999999998</v>
      </c>
      <c r="C36" s="53"/>
      <c r="D36" s="53"/>
      <c r="E36" s="54"/>
    </row>
    <row r="37" spans="1:5" ht="30.75" thickBot="1" x14ac:dyDescent="0.3">
      <c r="A37" s="15" t="s">
        <v>23</v>
      </c>
      <c r="B37" s="52">
        <f>'через сети'!B37:E37</f>
        <v>1.4330000000000001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2.67</v>
      </c>
      <c r="C38" s="16">
        <f>B34</f>
        <v>2.67</v>
      </c>
      <c r="D38" s="16">
        <f>B34</f>
        <v>2.67</v>
      </c>
      <c r="E38" s="18">
        <f>B34</f>
        <v>2.67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2017-11-13T11:49:11Z</dcterms:modified>
</cp:coreProperties>
</file>