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9 сентябрь 2016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B37" i="1" l="1"/>
  <c r="B36" i="1"/>
  <c r="B35" i="1"/>
  <c r="B34" i="1"/>
  <c r="E33" i="1"/>
  <c r="D33" i="1"/>
  <c r="C33" i="1"/>
  <c r="B33" i="1"/>
  <c r="E38" i="1" l="1"/>
  <c r="E20" i="1" l="1"/>
  <c r="E19" i="1"/>
  <c r="E13" i="1"/>
  <c r="E12" i="1"/>
  <c r="E11" i="1"/>
  <c r="C38" i="1"/>
  <c r="C20" i="1" l="1"/>
  <c r="C19" i="1"/>
  <c r="C13" i="1"/>
  <c r="C12" i="1"/>
  <c r="C11" i="1"/>
  <c r="B38" i="1"/>
  <c r="B20" i="1" l="1"/>
  <c r="B19" i="1"/>
  <c r="B13" i="1"/>
  <c r="B12" i="1"/>
  <c r="B11" i="1"/>
  <c r="B34" i="3"/>
  <c r="B36" i="3" l="1"/>
  <c r="B37" i="3"/>
  <c r="B35" i="3"/>
  <c r="D38" i="1" l="1"/>
  <c r="E38" i="3"/>
  <c r="D38" i="3"/>
  <c r="C38" i="3"/>
  <c r="B38" i="3"/>
  <c r="C20" i="3" l="1"/>
  <c r="C19" i="3"/>
  <c r="C13" i="3"/>
  <c r="C12" i="3"/>
  <c r="C11" i="3"/>
  <c r="D20" i="3"/>
  <c r="D19" i="3"/>
  <c r="D13" i="3"/>
  <c r="D12" i="3"/>
  <c r="D11" i="3"/>
  <c r="E20" i="3"/>
  <c r="E19" i="3"/>
  <c r="E13" i="3"/>
  <c r="E12" i="3"/>
  <c r="E11" i="3"/>
  <c r="B20" i="3"/>
  <c r="B19" i="3"/>
  <c r="B13" i="3"/>
  <c r="B12" i="3"/>
  <c r="B11" i="3"/>
  <c r="D20" i="1"/>
  <c r="D19" i="1"/>
  <c r="D13" i="1"/>
  <c r="D12" i="1"/>
  <c r="D11" i="1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<sst xmlns="http://schemas.openxmlformats.org/spreadsheetml/2006/main" count="69" uniqueCount="25">
  <si>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</si>
  <si>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</si>
  <si>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</si>
  <si>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</si>
  <si>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</si>
  <si>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</si>
  <si>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</si>
  <si>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</si>
  <si>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</si>
  <si>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</si>
  <si>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</si>
  <si>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</si>
  <si>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</si>
  <si>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</si>
  <si>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</si>
  <si>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</si>
  <si>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</si>
  <si>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</si>
  <si>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</si>
  <si>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</si>
  <si>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</si>
  <si>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</si>
  <si>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</si>
  <si>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не менее 10МВт: 5,19% * 1,53 * Цэ(м)</t>
  </si>
  <si>
    <t>Услуги АО "СО ЕЭС"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</si>
</sst>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4" fontId="3" fillId="0" borderId="1" xfId="0" applyNumberFormat="1" applyFont="1" applyBorder="1"/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17" fontId="5" fillId="0" borderId="0" xfId="0" applyNumberFormat="1" applyFont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9%20&#1089;&#1077;&#1085;&#1090;&#1103;&#1073;&#1088;&#1100;%202016/20161010_SAMARAEN_PSAMARAE_092016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9%20&#1089;&#1077;&#1085;&#1090;&#1103;&#1073;&#1088;&#1100;%202016/&#1056;&#1040;&#1057;&#1063;&#1045;&#1058;%20&#1062;&#1045;&#1053;%20&#1057;&#1077;&#1085;&#1090;&#1103;&#1073;&#1088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1038,32</v>
          </cell>
        </row>
        <row r="12">
          <cell r="B12" t="str">
            <v>1950,62</v>
          </cell>
        </row>
        <row r="13">
          <cell r="B13" t="str">
            <v>3775,16</v>
          </cell>
        </row>
        <row r="15">
          <cell r="B15" t="str">
            <v>1038,32</v>
          </cell>
        </row>
        <row r="16">
          <cell r="B16" t="str">
            <v>2758,25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1076.3399999999999</v>
          </cell>
          <cell r="C5">
            <v>1645.02</v>
          </cell>
          <cell r="D5">
            <v>2466.19</v>
          </cell>
          <cell r="E5">
            <v>3523.88</v>
          </cell>
        </row>
        <row r="13">
          <cell r="B13">
            <v>3.1</v>
          </cell>
        </row>
        <row r="14">
          <cell r="B14">
            <v>1.1319999999999999</v>
          </cell>
        </row>
        <row r="15">
          <cell r="B15">
            <v>0.32400000000000001</v>
          </cell>
        </row>
        <row r="16">
          <cell r="B16">
            <v>1.6419999999999999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8"/>
  <sheetViews>
    <sheetView tabSelected="1" zoomScale="80" zoomScaleNormal="80" workbookViewId="0">
      <selection activeCell="B34" sqref="B34:E34"/>
    </sheetView>
  </sheetViews>
  <sheetFormatPr defaultRowHeight="12.75" x14ac:dyDescent="0.2"/>
  <cols>
    <col min="1" max="1" width="15.42578125" customWidth="1"/>
    <col min="2" max="2" width="11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x14ac:dyDescent="0.2">
      <c r="A2" s="36"/>
      <c r="B2" s="36"/>
      <c r="C2" s="36"/>
      <c r="D2" s="36"/>
      <c r="E2" s="36"/>
      <c r="F2" s="36"/>
      <c r="G2" s="36"/>
      <c r="H2" s="36"/>
      <c r="I2" s="36"/>
    </row>
    <row r="3" spans="1:9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9" ht="18" customHeight="1" x14ac:dyDescent="0.2">
      <c r="A4" s="9"/>
      <c r="B4" s="9"/>
      <c r="C4" s="9"/>
      <c r="D4" s="28">
        <v>42614</v>
      </c>
      <c r="E4" s="9"/>
      <c r="F4" s="9"/>
      <c r="G4" s="9"/>
      <c r="H4" s="9"/>
      <c r="I4" s="9"/>
    </row>
    <row r="5" spans="1:9" ht="15.75" x14ac:dyDescent="0.25">
      <c r="A5" s="14" t="s">
        <v>21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37" t="s">
        <v>3</v>
      </c>
      <c r="C9" s="37"/>
      <c r="D9" s="37"/>
      <c r="E9" s="37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[1]Лист1!$B$11+ROUND([1]Лист1!$B$11*0.0519*1.53,2)+B$38</f>
        <v>2200.21</v>
      </c>
      <c r="C11" s="24">
        <f>[1]Лист1!$B$11+ROUND([1]Лист1!$B$11*0.0519*1.53,2)+C$38</f>
        <v>2768.89</v>
      </c>
      <c r="D11" s="24">
        <f>[1]Лист1!$B$11+ROUND([1]Лист1!$B$11*0.0519*1.53,2)+D$38</f>
        <v>3590.06</v>
      </c>
      <c r="E11" s="24">
        <f>[1]Лист1!$B$11+ROUND([1]Лист1!$B$11*0.0519*1.53,2)+E$38</f>
        <v>4647.75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[1]Лист1!$B$12+ROUND([1]Лист1!$B$12*0.0519*1.53,2)+B$38</f>
        <v>3184.95</v>
      </c>
      <c r="C12" s="24">
        <f>[1]Лист1!$B$12+ROUND([1]Лист1!$B$12*0.0519*1.53,2)+C$38</f>
        <v>3753.6299999999997</v>
      </c>
      <c r="D12" s="24">
        <f>[1]Лист1!$B$12+ROUND([1]Лист1!$B$12*0.0519*1.53,2)+D$38</f>
        <v>4574.7999999999993</v>
      </c>
      <c r="E12" s="24">
        <f>[1]Лист1!$B$12+ROUND([1]Лист1!$B$12*0.0519*1.53,2)+E$38</f>
        <v>5632.49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[1]Лист1!$B$13+ROUND([1]Лист1!$B$13*0.0519*1.53,2)+B$38</f>
        <v>5154.37</v>
      </c>
      <c r="C13" s="24">
        <f>[1]Лист1!$B$13+ROUND([1]Лист1!$B$13*0.0519*1.53,2)+C$38</f>
        <v>5723.0499999999993</v>
      </c>
      <c r="D13" s="24">
        <f>[1]Лист1!$B$13+ROUND([1]Лист1!$B$13*0.0519*1.53,2)+D$38</f>
        <v>6544.2199999999993</v>
      </c>
      <c r="E13" s="24">
        <f>[1]Лист1!$B$13+ROUND([1]Лист1!$B$13*0.0519*1.53,2)+E$38</f>
        <v>7601.91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37" t="s">
        <v>3</v>
      </c>
      <c r="C17" s="37"/>
      <c r="D17" s="37"/>
      <c r="E17" s="37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[1]Лист1!$B$15+ROUND([1]Лист1!$B$15*0.0519*1.53,2)+B$38</f>
        <v>2200.21</v>
      </c>
      <c r="C19" s="24">
        <f>[1]Лист1!$B$15+ROUND([1]Лист1!$B$15*0.0519*1.53,2)+C$38</f>
        <v>2768.89</v>
      </c>
      <c r="D19" s="24">
        <f>[1]Лист1!$B$15+ROUND([1]Лист1!$B$15*0.0519*1.53,2)+D$38</f>
        <v>3590.06</v>
      </c>
      <c r="E19" s="24">
        <f>[1]Лист1!$B$15+ROUND([1]Лист1!$B$15*0.0519*1.53,2)+E$38</f>
        <v>4647.75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[1]Лист1!$B$16+ROUND([1]Лист1!$B$16*0.0519*1.53,2)+B$38</f>
        <v>4056.71</v>
      </c>
      <c r="C20" s="24">
        <f>[1]Лист1!$B$16+ROUND([1]Лист1!$B$16*0.0519*1.53,2)+C$38</f>
        <v>4625.3899999999994</v>
      </c>
      <c r="D20" s="24">
        <f>[1]Лист1!$B$16+ROUND([1]Лист1!$B$16*0.0519*1.53,2)+D$38</f>
        <v>5446.5599999999995</v>
      </c>
      <c r="E20" s="24">
        <f>[1]Лист1!$B$16+ROUND([1]Лист1!$B$16*0.0519*1.53,2)+E$38</f>
        <v>6504.25</v>
      </c>
      <c r="F20" s="11"/>
      <c r="G20" s="11"/>
      <c r="H20" s="11"/>
      <c r="I20" s="11"/>
    </row>
    <row r="22" spans="1:9" ht="13.5" x14ac:dyDescent="0.25">
      <c r="A22" s="32" t="s">
        <v>13</v>
      </c>
      <c r="B22" s="32"/>
      <c r="C22" s="32"/>
      <c r="D22" s="32"/>
      <c r="E22" s="32"/>
    </row>
    <row r="23" spans="1:9" ht="13.5" x14ac:dyDescent="0.25">
      <c r="A23" s="20"/>
      <c r="B23" s="20"/>
      <c r="C23" s="20"/>
      <c r="D23" s="20"/>
      <c r="E23" s="20"/>
    </row>
    <row r="24" spans="1:9" ht="15.75" x14ac:dyDescent="0.25">
      <c r="A24" s="22" t="s">
        <v>19</v>
      </c>
      <c r="B24" s="20"/>
      <c r="C24" s="20"/>
      <c r="D24" s="20"/>
      <c r="E24" s="20"/>
    </row>
    <row r="26" spans="1:9" ht="15.75" customHeight="1" x14ac:dyDescent="0.2">
      <c r="A26" s="38" t="s">
        <v>23</v>
      </c>
      <c r="B26" s="39"/>
      <c r="C26" s="39"/>
      <c r="D26" s="39"/>
      <c r="E26" s="39"/>
    </row>
    <row r="27" spans="1:9" ht="12.75" customHeight="1" x14ac:dyDescent="0.2">
      <c r="A27" s="39"/>
      <c r="B27" s="39"/>
      <c r="C27" s="39"/>
      <c r="D27" s="39"/>
      <c r="E27" s="39"/>
    </row>
    <row r="28" spans="1:9" ht="15.75" customHeight="1" x14ac:dyDescent="0.2">
      <c r="A28" s="39"/>
      <c r="B28" s="39"/>
      <c r="C28" s="39"/>
      <c r="D28" s="39"/>
      <c r="E28" s="39"/>
    </row>
    <row r="29" spans="1:9" ht="16.5" customHeight="1" x14ac:dyDescent="0.2">
      <c r="A29" s="39"/>
      <c r="B29" s="39"/>
      <c r="C29" s="39"/>
      <c r="D29" s="39"/>
      <c r="E29" s="39"/>
    </row>
    <row r="30" spans="1:9" ht="12" customHeight="1" x14ac:dyDescent="0.2">
      <c r="A30" s="21"/>
      <c r="B30" s="21"/>
      <c r="C30" s="21"/>
      <c r="D30" s="21"/>
      <c r="E30" s="21"/>
    </row>
    <row r="31" spans="1:9" ht="15.75" thickBot="1" x14ac:dyDescent="0.3">
      <c r="A31" s="1" t="s">
        <v>18</v>
      </c>
      <c r="B31" s="2"/>
      <c r="C31" s="2"/>
      <c r="D31" s="2"/>
      <c r="E31" s="2"/>
    </row>
    <row r="32" spans="1:9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90" customHeight="1" x14ac:dyDescent="0.25">
      <c r="A33" s="7" t="s">
        <v>14</v>
      </c>
      <c r="B33" s="25">
        <f>[2]услуги!$B$5</f>
        <v>1076.3399999999999</v>
      </c>
      <c r="C33" s="26">
        <f>[2]услуги!$C$5</f>
        <v>1645.02</v>
      </c>
      <c r="D33" s="26">
        <f>[2]услуги!$D$5</f>
        <v>2466.19</v>
      </c>
      <c r="E33" s="27">
        <f>[2]услуги!$E$5</f>
        <v>3523.88</v>
      </c>
    </row>
    <row r="34" spans="1:5" ht="150" x14ac:dyDescent="0.25">
      <c r="A34" s="15" t="s">
        <v>20</v>
      </c>
      <c r="B34" s="33">
        <f>[2]услуги!$B$13</f>
        <v>3.1</v>
      </c>
      <c r="C34" s="34"/>
      <c r="D34" s="34"/>
      <c r="E34" s="35"/>
    </row>
    <row r="35" spans="1:5" ht="30" x14ac:dyDescent="0.25">
      <c r="A35" s="15" t="s">
        <v>16</v>
      </c>
      <c r="B35" s="29">
        <f>[2]услуги!$B$14</f>
        <v>1.1319999999999999</v>
      </c>
      <c r="C35" s="30"/>
      <c r="D35" s="30"/>
      <c r="E35" s="31"/>
    </row>
    <row r="36" spans="1:5" ht="75" x14ac:dyDescent="0.25">
      <c r="A36" s="15" t="s">
        <v>17</v>
      </c>
      <c r="B36" s="29">
        <f>[2]услуги!$B$15</f>
        <v>0.32400000000000001</v>
      </c>
      <c r="C36" s="30"/>
      <c r="D36" s="30"/>
      <c r="E36" s="31"/>
    </row>
    <row r="37" spans="1:5" ht="30.75" thickBot="1" x14ac:dyDescent="0.3">
      <c r="A37" s="16" t="s">
        <v>24</v>
      </c>
      <c r="B37" s="29">
        <f>[2]услуги!$B$16</f>
        <v>1.6419999999999999</v>
      </c>
      <c r="C37" s="30"/>
      <c r="D37" s="30"/>
      <c r="E37" s="31"/>
    </row>
    <row r="38" spans="1:5" ht="15" thickBot="1" x14ac:dyDescent="0.25">
      <c r="A38" s="8" t="s">
        <v>15</v>
      </c>
      <c r="B38" s="17">
        <f>B33+B34</f>
        <v>1079.4399999999998</v>
      </c>
      <c r="C38" s="17">
        <f>C33+B34</f>
        <v>1648.12</v>
      </c>
      <c r="D38" s="17">
        <f>D33+B34</f>
        <v>2469.29</v>
      </c>
      <c r="E38" s="18">
        <f>E33+B34</f>
        <v>3526.98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topLeftCell="A4" zoomScale="80" zoomScaleNormal="80" workbookViewId="0">
      <selection activeCell="E12" sqref="E12"/>
    </sheetView>
  </sheetViews>
  <sheetFormatPr defaultRowHeight="12.75" x14ac:dyDescent="0.2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x14ac:dyDescent="0.2">
      <c r="A2" s="36"/>
      <c r="B2" s="36"/>
      <c r="C2" s="36"/>
      <c r="D2" s="36"/>
      <c r="E2" s="36"/>
      <c r="F2" s="36"/>
      <c r="G2" s="36"/>
      <c r="H2" s="36"/>
      <c r="I2" s="36"/>
    </row>
    <row r="3" spans="1:9" x14ac:dyDescent="0.2">
      <c r="A3" s="36"/>
      <c r="B3" s="36"/>
      <c r="C3" s="36"/>
      <c r="D3" s="36"/>
      <c r="E3" s="36"/>
      <c r="F3" s="36"/>
      <c r="G3" s="36"/>
      <c r="H3" s="36"/>
      <c r="I3" s="36"/>
    </row>
    <row r="4" spans="1:9" ht="24" customHeight="1" x14ac:dyDescent="0.2">
      <c r="A4" s="9"/>
      <c r="B4" s="9"/>
      <c r="C4" s="9"/>
      <c r="D4" s="28">
        <v>42614</v>
      </c>
      <c r="E4" s="9"/>
      <c r="F4" s="9"/>
      <c r="G4" s="9"/>
      <c r="H4" s="9"/>
      <c r="I4" s="9"/>
    </row>
    <row r="5" spans="1:9" ht="15.75" x14ac:dyDescent="0.25">
      <c r="A5" s="14" t="s">
        <v>22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37" t="s">
        <v>3</v>
      </c>
      <c r="C9" s="37"/>
      <c r="D9" s="37"/>
      <c r="E9" s="37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[1]Лист1!$B$11+ROUND([1]Лист1!$B$11*0.0519*1.53,2)+B$38</f>
        <v>1123.8699999999999</v>
      </c>
      <c r="C11" s="24">
        <f>[1]Лист1!$B$11+ROUND([1]Лист1!$B$11*0.0519*1.53,2)+C$38</f>
        <v>1123.8699999999999</v>
      </c>
      <c r="D11" s="24">
        <f>[1]Лист1!$B$11+ROUND([1]Лист1!$B$11*0.0519*1.53,2)+D$38</f>
        <v>1123.8699999999999</v>
      </c>
      <c r="E11" s="24">
        <f>[1]Лист1!$B$11+ROUND([1]Лист1!$B$11*0.0519*1.53,2)+E$38</f>
        <v>1123.8699999999999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[1]Лист1!$B$12+ROUND([1]Лист1!$B$12*0.0519*1.53,2)+B$38</f>
        <v>2108.6099999999997</v>
      </c>
      <c r="C12" s="24">
        <f>[1]Лист1!$B$12+ROUND([1]Лист1!$B$12*0.0519*1.53,2)+C$38</f>
        <v>2108.6099999999997</v>
      </c>
      <c r="D12" s="24">
        <f>[1]Лист1!$B$12+ROUND([1]Лист1!$B$12*0.0519*1.53,2)+D$38</f>
        <v>2108.6099999999997</v>
      </c>
      <c r="E12" s="24">
        <f>[1]Лист1!$B$12+ROUND([1]Лист1!$B$12*0.0519*1.53,2)+E$38</f>
        <v>2108.6099999999997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[1]Лист1!$B$13+ROUND([1]Лист1!$B$13*0.0519*1.53,2)+B$38</f>
        <v>4078.0299999999997</v>
      </c>
      <c r="C13" s="24">
        <f>[1]Лист1!$B$13+ROUND([1]Лист1!$B$13*0.0519*1.53,2)+C$38</f>
        <v>4078.0299999999997</v>
      </c>
      <c r="D13" s="24">
        <f>[1]Лист1!$B$13+ROUND([1]Лист1!$B$13*0.0519*1.53,2)+D$38</f>
        <v>4078.0299999999997</v>
      </c>
      <c r="E13" s="24">
        <f>[1]Лист1!$B$13+ROUND([1]Лист1!$B$13*0.0519*1.53,2)+E$38</f>
        <v>4078.0299999999997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37" t="s">
        <v>3</v>
      </c>
      <c r="C17" s="37"/>
      <c r="D17" s="37"/>
      <c r="E17" s="37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[1]Лист1!$B$15+ROUND([1]Лист1!$B$15*0.0519*1.53,2)+B$38</f>
        <v>1123.8699999999999</v>
      </c>
      <c r="C19" s="24">
        <f>[1]Лист1!$B$15+ROUND([1]Лист1!$B$15*0.0519*1.53,2)+C$38</f>
        <v>1123.8699999999999</v>
      </c>
      <c r="D19" s="24">
        <f>[1]Лист1!$B$15+ROUND([1]Лист1!$B$15*0.0519*1.53,2)+D$38</f>
        <v>1123.8699999999999</v>
      </c>
      <c r="E19" s="24">
        <f>[1]Лист1!$B$15+ROUND([1]Лист1!$B$15*0.0519*1.53,2)+E$38</f>
        <v>1123.8699999999999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[1]Лист1!$B$16+ROUND([1]Лист1!$B$16*0.0519*1.53,2)+B$38</f>
        <v>2980.37</v>
      </c>
      <c r="C20" s="24">
        <f>[1]Лист1!$B$16+ROUND([1]Лист1!$B$16*0.0519*1.53,2)+C$38</f>
        <v>2980.37</v>
      </c>
      <c r="D20" s="24">
        <f>[1]Лист1!$B$16+ROUND([1]Лист1!$B$16*0.0519*1.53,2)+D$38</f>
        <v>2980.37</v>
      </c>
      <c r="E20" s="24">
        <f>[1]Лист1!$B$16+ROUND([1]Лист1!$B$16*0.0519*1.53,2)+E$38</f>
        <v>2980.37</v>
      </c>
      <c r="F20" s="11"/>
      <c r="G20" s="11"/>
      <c r="H20" s="11"/>
      <c r="I20" s="11"/>
    </row>
    <row r="21" spans="1:9" ht="15.75" x14ac:dyDescent="0.25">
      <c r="F21" s="11"/>
      <c r="G21" s="11"/>
      <c r="H21" s="11"/>
      <c r="I21" s="11"/>
    </row>
    <row r="22" spans="1:9" ht="15.75" x14ac:dyDescent="0.25">
      <c r="A22" s="32" t="s">
        <v>13</v>
      </c>
      <c r="B22" s="32"/>
      <c r="C22" s="32"/>
      <c r="D22" s="32"/>
      <c r="E22" s="32"/>
      <c r="F22" s="11"/>
      <c r="G22" s="11"/>
      <c r="H22" s="11"/>
      <c r="I22" s="11"/>
    </row>
    <row r="23" spans="1:9" ht="15.75" x14ac:dyDescent="0.25">
      <c r="A23" s="20"/>
      <c r="B23" s="20"/>
      <c r="C23" s="20"/>
      <c r="D23" s="20"/>
      <c r="E23" s="20"/>
      <c r="F23" s="11"/>
      <c r="G23" s="11"/>
      <c r="H23" s="11"/>
      <c r="I23" s="11"/>
    </row>
    <row r="24" spans="1:9" ht="15.75" x14ac:dyDescent="0.25">
      <c r="A24" s="22" t="s">
        <v>19</v>
      </c>
      <c r="B24" s="20"/>
      <c r="C24" s="20"/>
      <c r="D24" s="20"/>
      <c r="E24" s="20"/>
      <c r="F24" s="11"/>
      <c r="G24" s="11"/>
      <c r="H24" s="11"/>
      <c r="I24" s="11"/>
    </row>
    <row r="25" spans="1:9" ht="15.75" x14ac:dyDescent="0.25">
      <c r="F25" s="11"/>
      <c r="G25" s="11"/>
      <c r="H25" s="11"/>
      <c r="I25" s="11"/>
    </row>
    <row r="26" spans="1:9" ht="15.75" customHeight="1" x14ac:dyDescent="0.25">
      <c r="A26" s="38" t="s">
        <v>23</v>
      </c>
      <c r="B26" s="39"/>
      <c r="C26" s="39"/>
      <c r="D26" s="39"/>
      <c r="E26" s="39"/>
      <c r="F26" s="11"/>
      <c r="G26" s="11"/>
      <c r="H26" s="11"/>
      <c r="I26" s="11"/>
    </row>
    <row r="27" spans="1:9" ht="15.75" x14ac:dyDescent="0.25">
      <c r="A27" s="39"/>
      <c r="B27" s="39"/>
      <c r="C27" s="39"/>
      <c r="D27" s="39"/>
      <c r="E27" s="39"/>
      <c r="F27" s="11"/>
      <c r="G27" s="11"/>
      <c r="H27" s="11"/>
      <c r="I27" s="11"/>
    </row>
    <row r="28" spans="1:9" ht="15.75" x14ac:dyDescent="0.25">
      <c r="A28" s="39"/>
      <c r="B28" s="39"/>
      <c r="C28" s="39"/>
      <c r="D28" s="39"/>
      <c r="E28" s="39"/>
      <c r="F28" s="11"/>
      <c r="G28" s="11"/>
      <c r="H28" s="11"/>
      <c r="I28" s="11"/>
    </row>
    <row r="29" spans="1:9" ht="15.75" x14ac:dyDescent="0.25">
      <c r="A29" s="39"/>
      <c r="B29" s="39"/>
      <c r="C29" s="39"/>
      <c r="D29" s="39"/>
      <c r="E29" s="39"/>
      <c r="F29" s="11"/>
      <c r="G29" s="11"/>
      <c r="H29" s="11"/>
      <c r="I29" s="11"/>
    </row>
    <row r="30" spans="1:9" ht="15.75" x14ac:dyDescent="0.25">
      <c r="A30" s="23"/>
      <c r="B30" s="23"/>
      <c r="C30" s="23"/>
      <c r="D30" s="23"/>
      <c r="E30" s="23"/>
      <c r="F30" s="11"/>
      <c r="G30" s="11"/>
      <c r="H30" s="11"/>
      <c r="I30" s="11"/>
    </row>
    <row r="31" spans="1:9" ht="15" x14ac:dyDescent="0.2">
      <c r="A31" s="21"/>
      <c r="B31" s="21"/>
      <c r="C31" s="21"/>
      <c r="D31" s="21"/>
      <c r="E31" s="21"/>
    </row>
    <row r="32" spans="1:9" ht="15.75" thickBot="1" x14ac:dyDescent="0.3">
      <c r="A32" s="1" t="s">
        <v>18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5" t="s">
        <v>20</v>
      </c>
      <c r="B34" s="40">
        <f>'через сети'!B34:E34</f>
        <v>3.1</v>
      </c>
      <c r="C34" s="41"/>
      <c r="D34" s="41"/>
      <c r="E34" s="42"/>
    </row>
    <row r="35" spans="1:5" ht="30" x14ac:dyDescent="0.25">
      <c r="A35" s="15" t="s">
        <v>16</v>
      </c>
      <c r="B35" s="40">
        <f>'через сети'!B35:E35</f>
        <v>1.1319999999999999</v>
      </c>
      <c r="C35" s="41"/>
      <c r="D35" s="41"/>
      <c r="E35" s="42"/>
    </row>
    <row r="36" spans="1:5" ht="75" x14ac:dyDescent="0.25">
      <c r="A36" s="15" t="s">
        <v>17</v>
      </c>
      <c r="B36" s="40">
        <f>'через сети'!B36:E36</f>
        <v>0.32400000000000001</v>
      </c>
      <c r="C36" s="41"/>
      <c r="D36" s="41"/>
      <c r="E36" s="42"/>
    </row>
    <row r="37" spans="1:5" ht="30.75" thickBot="1" x14ac:dyDescent="0.3">
      <c r="A37" s="16" t="s">
        <v>24</v>
      </c>
      <c r="B37" s="40">
        <f>'через сети'!B37:E37</f>
        <v>1.6419999999999999</v>
      </c>
      <c r="C37" s="41"/>
      <c r="D37" s="41"/>
      <c r="E37" s="42"/>
    </row>
    <row r="38" spans="1:5" ht="15" thickBot="1" x14ac:dyDescent="0.25">
      <c r="A38" s="8" t="s">
        <v>15</v>
      </c>
      <c r="B38" s="17">
        <f>B34</f>
        <v>3.1</v>
      </c>
      <c r="C38" s="17">
        <f>B34</f>
        <v>3.1</v>
      </c>
      <c r="D38" s="17">
        <f>B34</f>
        <v>3.1</v>
      </c>
      <c r="E38" s="19">
        <f>B34</f>
        <v>3.1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2016-10-12T05:47:31Z</dcterms:modified>
</cp:coreProperties>
</file>