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8 август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E38" i="1" l="1"/>
  <c r="B37" i="1"/>
  <c r="B36" i="1"/>
  <c r="B35" i="1"/>
  <c r="B34" i="1"/>
  <c r="E33" i="1"/>
  <c r="D33" i="1"/>
  <c r="C33" i="1"/>
  <c r="B33" i="1"/>
  <c r="E20" i="1" l="1"/>
  <c r="E13" i="1"/>
  <c r="E12" i="1"/>
  <c r="E19" i="1"/>
  <c r="E11" i="1"/>
  <c r="D38" i="1"/>
  <c r="D20" i="1" l="1"/>
  <c r="D19" i="1"/>
  <c r="D13" i="1"/>
  <c r="D12" i="1"/>
  <c r="D11" i="1"/>
  <c r="B38" i="1"/>
  <c r="B20" i="1" l="1"/>
  <c r="B13" i="1"/>
  <c r="B11" i="1"/>
  <c r="B19" i="1"/>
  <c r="B12" i="1"/>
  <c r="B34" i="3"/>
  <c r="B35" i="3" l="1"/>
  <c r="B37" i="3"/>
  <c r="B36" i="3"/>
  <c r="C38" i="1" l="1"/>
  <c r="E38" i="3"/>
  <c r="D38" i="3"/>
  <c r="C38" i="3"/>
  <c r="B38" i="3"/>
  <c r="C13" i="1" l="1"/>
  <c r="C11" i="1"/>
  <c r="C20" i="1"/>
  <c r="C19" i="1"/>
  <c r="C12" i="1"/>
  <c r="C20" i="3"/>
  <c r="C19" i="3"/>
  <c r="C13" i="3"/>
  <c r="C12" i="3"/>
  <c r="C11" i="3"/>
  <c r="D20" i="3"/>
  <c r="D19" i="3"/>
  <c r="D13" i="3"/>
  <c r="D12" i="3"/>
  <c r="D11" i="3"/>
  <c r="B19" i="3"/>
  <c r="B13" i="3"/>
  <c r="B11" i="3"/>
  <c r="B20" i="3"/>
  <c r="B12" i="3"/>
  <c r="E20" i="3"/>
  <c r="E13" i="3"/>
  <c r="E12" i="3"/>
  <c r="E19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<sst xmlns="http://schemas.openxmlformats.org/spreadsheetml/2006/main" count="69" uniqueCount="25">
  <si>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</si>
  <si>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</si>
  <si>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</si>
  <si>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</si>
  <si>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</si>
  <si>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</si>
  <si>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</si>
  <si>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</si>
  <si>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</si>
  <si>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</si>
  <si>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</si>
  <si>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</si>
  <si>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</si>
  <si>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</si>
  <si>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</si>
  <si>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</si>
  <si>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</si>
  <si>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</si>
  <si>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</si>
  <si>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</si>
  <si>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</si>
  <si>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</si>
  <si>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</si>
  <si>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</si>
  <si>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8,7%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</si>
</sst>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8%20&#1072;&#1074;&#1075;&#1091;&#1089;&#1090;%202017/20170910_SAMARAEN_PSAMARAE_08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8%20&#1072;&#1074;&#1075;&#1091;&#1089;&#1090;%202017/&#1056;&#1040;&#1057;&#1063;&#1045;&#1058;%20&#1062;&#1045;&#1053;%20&#1040;&#1074;&#1075;&#1091;&#1089;&#109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995,1</v>
          </cell>
        </row>
        <row r="12">
          <cell r="B12" t="str">
            <v>2315,88</v>
          </cell>
        </row>
        <row r="13">
          <cell r="B13" t="str">
            <v>4947,72</v>
          </cell>
        </row>
        <row r="15">
          <cell r="B15" t="str">
            <v>995,1</v>
          </cell>
        </row>
        <row r="16">
          <cell r="B16" t="str">
            <v>3663,66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2.97</v>
          </cell>
        </row>
        <row r="14">
          <cell r="B14">
            <v>1.0640000000000001</v>
          </cell>
        </row>
        <row r="15">
          <cell r="B15">
            <v>0.32900000000000001</v>
          </cell>
        </row>
        <row r="16">
          <cell r="B16">
            <v>1.575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zoomScale="80" zoomScaleNormal="80" workbookViewId="0">
      <selection activeCell="E39" sqref="E39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 x14ac:dyDescent="0.2">
      <c r="A4" s="9"/>
      <c r="B4" s="9"/>
      <c r="C4" s="9"/>
      <c r="D4" s="30">
        <v>42948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[1]Лист1!$B$11+ROUND([1]Лист1!$B$11*0.087*1.18,2)+B$38</f>
        <v>2188.17</v>
      </c>
      <c r="C11" s="24">
        <f>[1]Лист1!$B$11+ROUND([1]Лист1!$B$11*0.087*1.18,2)+C$38</f>
        <v>2768</v>
      </c>
      <c r="D11" s="24">
        <f>[1]Лист1!$B$11+ROUND([1]Лист1!$B$11*0.087*1.18,2)+D$38</f>
        <v>3598.2799999999997</v>
      </c>
      <c r="E11" s="24">
        <f>[1]Лист1!$B$11+ROUND([1]Лист1!$B$11*0.087*1.18,2)+E$38</f>
        <v>4654.58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[1]Лист1!$B$12+ROUND([1]Лист1!$B$12*0.087*1.18,2)+B$38</f>
        <v>3644.54</v>
      </c>
      <c r="C12" s="24">
        <f>[1]Лист1!$B$12+ROUND([1]Лист1!$B$12*0.087*1.18,2)+C$38</f>
        <v>4224.37</v>
      </c>
      <c r="D12" s="24">
        <f>[1]Лист1!$B$12+ROUND([1]Лист1!$B$12*0.087*1.18,2)+D$38</f>
        <v>5054.6499999999996</v>
      </c>
      <c r="E12" s="24">
        <f>[1]Лист1!$B$12+ROUND([1]Лист1!$B$12*0.087*1.18,2)+E$38</f>
        <v>6110.95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[1]Лист1!$B$13+ROUND([1]Лист1!$B$13*0.087*1.18,2)+B$38</f>
        <v>6546.56</v>
      </c>
      <c r="C13" s="24">
        <f>[1]Лист1!$B$13+ROUND([1]Лист1!$B$13*0.087*1.18,2)+C$38</f>
        <v>7126.39</v>
      </c>
      <c r="D13" s="24">
        <f>[1]Лист1!$B$13+ROUND([1]Лист1!$B$13*0.087*1.18,2)+D$38</f>
        <v>7956.67</v>
      </c>
      <c r="E13" s="24">
        <f>[1]Лист1!$B$13+ROUND([1]Лист1!$B$13*0.087*1.18,2)+E$38</f>
        <v>9012.9700000000012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3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[1]Лист1!$B$15+ROUND([1]Лист1!$B$15*0.087*1.18,2)+B$38</f>
        <v>2188.17</v>
      </c>
      <c r="C19" s="24">
        <f>[1]Лист1!$B$15+ROUND([1]Лист1!$B$15*0.087*1.18,2)+C$38</f>
        <v>2768</v>
      </c>
      <c r="D19" s="24">
        <f>[1]Лист1!$B$15+ROUND([1]Лист1!$B$15*0.087*1.18,2)+D$38</f>
        <v>3598.2799999999997</v>
      </c>
      <c r="E19" s="24">
        <f>[1]Лист1!$B$15+ROUND([1]Лист1!$B$15*0.087*1.18,2)+E$38</f>
        <v>4654.58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[1]Лист1!$B$16+ROUND([1]Лист1!$B$16*0.087*1.18,2)+B$38</f>
        <v>5130.68</v>
      </c>
      <c r="C20" s="24">
        <f>[1]Лист1!$B$16+ROUND([1]Лист1!$B$16*0.087*1.18,2)+C$38</f>
        <v>5710.51</v>
      </c>
      <c r="D20" s="24">
        <f>[1]Лист1!$B$16+ROUND([1]Лист1!$B$16*0.087*1.18,2)+D$38</f>
        <v>6540.79</v>
      </c>
      <c r="E20" s="24">
        <f>[1]Лист1!$B$16+ROUND([1]Лист1!$B$16*0.087*1.18,2)+E$38</f>
        <v>7597.09</v>
      </c>
      <c r="F20" s="11"/>
      <c r="G20" s="11"/>
      <c r="H20" s="11"/>
      <c r="I20" s="11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1" t="s">
        <v>24</v>
      </c>
      <c r="B26" s="42"/>
      <c r="C26" s="42"/>
      <c r="D26" s="42"/>
      <c r="E26" s="42"/>
    </row>
    <row r="27" spans="1:9" ht="12.75" customHeight="1" x14ac:dyDescent="0.2">
      <c r="A27" s="42"/>
      <c r="B27" s="42"/>
      <c r="C27" s="42"/>
      <c r="D27" s="42"/>
      <c r="E27" s="42"/>
    </row>
    <row r="28" spans="1:9" ht="15.75" customHeight="1" x14ac:dyDescent="0.2">
      <c r="A28" s="42"/>
      <c r="B28" s="42"/>
      <c r="C28" s="42"/>
      <c r="D28" s="42"/>
      <c r="E28" s="42"/>
    </row>
    <row r="29" spans="1:9" ht="16.5" customHeight="1" x14ac:dyDescent="0.2">
      <c r="A29" s="42"/>
      <c r="B29" s="42"/>
      <c r="C29" s="42"/>
      <c r="D29" s="42"/>
      <c r="E29" s="42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[2]услуги!$B$5</f>
        <v>1087.94</v>
      </c>
      <c r="C33" s="27">
        <f>[2]услуги!$C$5</f>
        <v>1667.77</v>
      </c>
      <c r="D33" s="27">
        <f>[2]услуги!$D$5</f>
        <v>2498.0500000000002</v>
      </c>
      <c r="E33" s="28">
        <f>[2]услуги!$E$5</f>
        <v>3554.35</v>
      </c>
    </row>
    <row r="34" spans="1:5" ht="150" x14ac:dyDescent="0.25">
      <c r="A34" s="15" t="s">
        <v>21</v>
      </c>
      <c r="B34" s="36">
        <f>[2]услуги!$B$13</f>
        <v>2.97</v>
      </c>
      <c r="C34" s="37"/>
      <c r="D34" s="37"/>
      <c r="E34" s="38"/>
    </row>
    <row r="35" spans="1:5" ht="30" x14ac:dyDescent="0.25">
      <c r="A35" s="15" t="s">
        <v>16</v>
      </c>
      <c r="B35" s="32">
        <f>[2]услуги!$B$14</f>
        <v>1.0640000000000001</v>
      </c>
      <c r="C35" s="33"/>
      <c r="D35" s="33"/>
      <c r="E35" s="34"/>
    </row>
    <row r="36" spans="1:5" ht="75" x14ac:dyDescent="0.25">
      <c r="A36" s="15" t="s">
        <v>17</v>
      </c>
      <c r="B36" s="32">
        <f>[2]услуги!$B$15</f>
        <v>0.32900000000000001</v>
      </c>
      <c r="C36" s="33"/>
      <c r="D36" s="33"/>
      <c r="E36" s="34"/>
    </row>
    <row r="37" spans="1:5" ht="30.75" thickBot="1" x14ac:dyDescent="0.3">
      <c r="A37" s="16" t="s">
        <v>18</v>
      </c>
      <c r="B37" s="32">
        <f>[2]услуги!$B$16</f>
        <v>1.575</v>
      </c>
      <c r="C37" s="33"/>
      <c r="D37" s="33"/>
      <c r="E37" s="34"/>
    </row>
    <row r="38" spans="1:5" ht="15" thickBot="1" x14ac:dyDescent="0.25">
      <c r="A38" s="8" t="s">
        <v>15</v>
      </c>
      <c r="B38" s="17">
        <f>B33+B34</f>
        <v>1090.9100000000001</v>
      </c>
      <c r="C38" s="17">
        <f>C33+B34</f>
        <v>1670.74</v>
      </c>
      <c r="D38" s="17">
        <f>D33+B34</f>
        <v>2501.02</v>
      </c>
      <c r="E38" s="18">
        <f>E33+B34</f>
        <v>3557.3199999999997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25" zoomScale="80" zoomScaleNormal="80" workbookViewId="0">
      <selection activeCell="A26" sqref="A26:E29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4" customHeight="1" x14ac:dyDescent="0.2">
      <c r="A4" s="9"/>
      <c r="B4" s="9"/>
      <c r="C4" s="9"/>
      <c r="D4" s="30">
        <v>42948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[1]Лист1!$B$11+ROUND([1]Лист1!$B$11*0.087*1.18,2)+B$38</f>
        <v>1100.23</v>
      </c>
      <c r="C11" s="24">
        <f>[1]Лист1!$B$11+ROUND([1]Лист1!$B$11*0.087*1.18,2)+C$38</f>
        <v>1100.23</v>
      </c>
      <c r="D11" s="24">
        <f>[1]Лист1!$B$11+ROUND([1]Лист1!$B$11*0.087*1.18,2)+D$38</f>
        <v>1100.23</v>
      </c>
      <c r="E11" s="24">
        <f>[1]Лист1!$B$11+ROUND([1]Лист1!$B$11*0.087*1.18,2)+E$38</f>
        <v>1100.23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[1]Лист1!$B$12+ROUND([1]Лист1!$B$12*0.087*1.18,2)+B$38</f>
        <v>2556.6</v>
      </c>
      <c r="C12" s="24">
        <f>[1]Лист1!$B$12+ROUND([1]Лист1!$B$12*0.087*1.18,2)+C$38</f>
        <v>2556.6</v>
      </c>
      <c r="D12" s="24">
        <f>[1]Лист1!$B$12+ROUND([1]Лист1!$B$12*0.087*1.18,2)+D$38</f>
        <v>2556.6</v>
      </c>
      <c r="E12" s="24">
        <f>[1]Лист1!$B$12+ROUND([1]Лист1!$B$12*0.087*1.18,2)+E$38</f>
        <v>2556.6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[1]Лист1!$B$13+ROUND([1]Лист1!$B$13*0.087*1.18,2)+B$38</f>
        <v>5458.6200000000008</v>
      </c>
      <c r="C13" s="24">
        <f>[1]Лист1!$B$13+ROUND([1]Лист1!$B$13*0.087*1.18,2)+C$38</f>
        <v>5458.6200000000008</v>
      </c>
      <c r="D13" s="24">
        <f>[1]Лист1!$B$13+ROUND([1]Лист1!$B$13*0.087*1.18,2)+D$38</f>
        <v>5458.6200000000008</v>
      </c>
      <c r="E13" s="24">
        <f>[1]Лист1!$B$13+ROUND([1]Лист1!$B$13*0.087*1.18,2)+E$38</f>
        <v>5458.6200000000008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[1]Лист1!$B$15+ROUND([1]Лист1!$B$15*0.087*1.18,2)+B$38</f>
        <v>1100.23</v>
      </c>
      <c r="C19" s="24">
        <f>[1]Лист1!$B$15+ROUND([1]Лист1!$B$15*0.087*1.18,2)+C$38</f>
        <v>1100.23</v>
      </c>
      <c r="D19" s="24">
        <f>[1]Лист1!$B$15+ROUND([1]Лист1!$B$15*0.087*1.18,2)+D$38</f>
        <v>1100.23</v>
      </c>
      <c r="E19" s="24">
        <f>[1]Лист1!$B$15+ROUND([1]Лист1!$B$15*0.087*1.18,2)+E$38</f>
        <v>1100.23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[1]Лист1!$B$16+ROUND([1]Лист1!$B$16*0.087*1.18,2)+B$38</f>
        <v>4042.74</v>
      </c>
      <c r="C20" s="24">
        <f>[1]Лист1!$B$16+ROUND([1]Лист1!$B$16*0.087*1.18,2)+C$38</f>
        <v>4042.74</v>
      </c>
      <c r="D20" s="24">
        <f>[1]Лист1!$B$16+ROUND([1]Лист1!$B$16*0.087*1.18,2)+D$38</f>
        <v>4042.74</v>
      </c>
      <c r="E20" s="24">
        <f>[1]Лист1!$B$16+ROUND([1]Лист1!$B$16*0.087*1.18,2)+E$38</f>
        <v>4042.74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1" t="s">
        <v>24</v>
      </c>
      <c r="B26" s="42"/>
      <c r="C26" s="42"/>
      <c r="D26" s="42"/>
      <c r="E26" s="42"/>
      <c r="F26" s="11"/>
      <c r="G26" s="11"/>
      <c r="H26" s="11"/>
      <c r="I26" s="11"/>
    </row>
    <row r="27" spans="1:9" ht="15.75" x14ac:dyDescent="0.25">
      <c r="A27" s="42"/>
      <c r="B27" s="42"/>
      <c r="C27" s="42"/>
      <c r="D27" s="42"/>
      <c r="E27" s="42"/>
      <c r="F27" s="11"/>
      <c r="G27" s="11"/>
      <c r="H27" s="11"/>
      <c r="I27" s="11"/>
    </row>
    <row r="28" spans="1:9" ht="15.75" x14ac:dyDescent="0.25">
      <c r="A28" s="42"/>
      <c r="B28" s="42"/>
      <c r="C28" s="42"/>
      <c r="D28" s="42"/>
      <c r="E28" s="42"/>
      <c r="F28" s="11"/>
      <c r="G28" s="11"/>
      <c r="H28" s="11"/>
      <c r="I28" s="11"/>
    </row>
    <row r="29" spans="1:9" ht="15.75" x14ac:dyDescent="0.25">
      <c r="A29" s="42"/>
      <c r="B29" s="42"/>
      <c r="C29" s="42"/>
      <c r="D29" s="42"/>
      <c r="E29" s="42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3">
        <f>'через сети'!B34:E34</f>
        <v>2.97</v>
      </c>
      <c r="C34" s="44"/>
      <c r="D34" s="44"/>
      <c r="E34" s="45"/>
    </row>
    <row r="35" spans="1:5" ht="30" x14ac:dyDescent="0.25">
      <c r="A35" s="15" t="s">
        <v>16</v>
      </c>
      <c r="B35" s="43">
        <f>'через сети'!B35:E35</f>
        <v>1.0640000000000001</v>
      </c>
      <c r="C35" s="44"/>
      <c r="D35" s="44"/>
      <c r="E35" s="45"/>
    </row>
    <row r="36" spans="1:5" ht="75" x14ac:dyDescent="0.25">
      <c r="A36" s="15" t="s">
        <v>17</v>
      </c>
      <c r="B36" s="43">
        <f>'через сети'!B36:E36</f>
        <v>0.32900000000000001</v>
      </c>
      <c r="C36" s="44"/>
      <c r="D36" s="44"/>
      <c r="E36" s="45"/>
    </row>
    <row r="37" spans="1:5" ht="30.75" thickBot="1" x14ac:dyDescent="0.3">
      <c r="A37" s="16" t="s">
        <v>18</v>
      </c>
      <c r="B37" s="46">
        <f>'через сети'!B37:E37</f>
        <v>1.575</v>
      </c>
      <c r="C37" s="47"/>
      <c r="D37" s="47"/>
      <c r="E37" s="48"/>
    </row>
    <row r="38" spans="1:5" ht="15" thickBot="1" x14ac:dyDescent="0.25">
      <c r="A38" s="8" t="s">
        <v>15</v>
      </c>
      <c r="B38" s="17">
        <f>B34</f>
        <v>2.97</v>
      </c>
      <c r="C38" s="17">
        <f>B34</f>
        <v>2.97</v>
      </c>
      <c r="D38" s="17">
        <f>B34</f>
        <v>2.97</v>
      </c>
      <c r="E38" s="19">
        <f>B34</f>
        <v>2.97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2017-09-12T10:43:37Z</dcterms:modified>
</cp:coreProperties>
</file>