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D38" i="1" l="1"/>
  <c r="C38" i="1" l="1"/>
  <c r="E38" i="1" l="1"/>
  <c r="B38" i="1" l="1"/>
  <c r="B34" i="3" l="1"/>
  <c r="B36" i="3" l="1"/>
  <c r="B37" i="3"/>
  <c r="B35" i="3"/>
  <c r="E38" i="3" l="1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<sst xmlns="http://schemas.openxmlformats.org/spreadsheetml/2006/main" count="69" uniqueCount="25">
  <si>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</si>
  <si>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</si>
  <si>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</si>
  <si>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</si>
  <si>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</si>
  <si>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</si>
  <si>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</si>
  <si>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</si>
  <si>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</si>
  <si>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</si>
  <si>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</si>
  <si>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</si>
  <si>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</si>
  <si>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</si>
  <si>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</si>
  <si>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</si>
  <si>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</si>
  <si>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</si>
  <si>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</si>
  <si>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</si>
  <si>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</si>
  <si>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</si>
  <si>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</si>
  <si>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</si>
  <si>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не менее 10МВт: 5,14%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</si>
</sst>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20170810_SAMARAEN_PSAMARAE_07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40;&#1057;&#1063;&#1045;&#1058;%20&#1062;&#1045;&#1053;%20&#1048;&#1102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770,28</v>
          </cell>
        </row>
        <row r="12">
          <cell r="B12" t="str">
            <v>2294,09</v>
          </cell>
        </row>
        <row r="13">
          <cell r="B13" t="str">
            <v>5676,08</v>
          </cell>
        </row>
        <row r="15">
          <cell r="B15" t="str">
            <v>770,28</v>
          </cell>
        </row>
        <row r="16">
          <cell r="B16" t="str">
            <v>3838,76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</v>
          </cell>
        </row>
        <row r="14">
          <cell r="B14">
            <v>1.0489999999999999</v>
          </cell>
        </row>
        <row r="15">
          <cell r="B15">
            <v>0.31</v>
          </cell>
        </row>
        <row r="16">
          <cell r="B16">
            <v>1.64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42917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1907.94</v>
      </c>
      <c r="C11" s="24">
        <f>[1]Лист1!$B$11+ROUND([1]Лист1!$B$11*0.0514*1.18,2)+C$38</f>
        <v>2487.77</v>
      </c>
      <c r="D11" s="24">
        <f>[1]Лист1!$B$11+ROUND([1]Лист1!$B$11*0.0514*1.18,2)+D$38</f>
        <v>3318.05</v>
      </c>
      <c r="E11" s="24">
        <f>[1]Лист1!$B$11+ROUND([1]Лист1!$B$11*0.0514*1.18,2)+E$38</f>
        <v>4374.3500000000004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3524.17</v>
      </c>
      <c r="C12" s="24">
        <f>[1]Лист1!$B$12+ROUND([1]Лист1!$B$12*0.0514*1.18,2)+C$38</f>
        <v>4104</v>
      </c>
      <c r="D12" s="24">
        <f>[1]Лист1!$B$12+ROUND([1]Лист1!$B$12*0.0514*1.18,2)+D$38</f>
        <v>4934.2800000000007</v>
      </c>
      <c r="E12" s="24">
        <f>[1]Лист1!$B$12+ROUND([1]Лист1!$B$12*0.0514*1.18,2)+E$38</f>
        <v>5990.58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7111.2900000000009</v>
      </c>
      <c r="C13" s="24">
        <f>[1]Лист1!$B$13+ROUND([1]Лист1!$B$13*0.0514*1.18,2)+C$38</f>
        <v>7691.1200000000008</v>
      </c>
      <c r="D13" s="24">
        <f>[1]Лист1!$B$13+ROUND([1]Лист1!$B$13*0.0514*1.18,2)+D$38</f>
        <v>8521.4000000000015</v>
      </c>
      <c r="E13" s="24">
        <f>[1]Лист1!$B$13+ROUND([1]Лист1!$B$13*0.0514*1.18,2)+E$38</f>
        <v>9577.7000000000007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1907.94</v>
      </c>
      <c r="C19" s="24">
        <f>[1]Лист1!$B$15+ROUND([1]Лист1!$B$15*0.0514*1.18,2)+C$38</f>
        <v>2487.77</v>
      </c>
      <c r="D19" s="24">
        <f>[1]Лист1!$B$15+ROUND([1]Лист1!$B$15*0.0514*1.18,2)+D$38</f>
        <v>3318.05</v>
      </c>
      <c r="E19" s="24">
        <f>[1]Лист1!$B$15+ROUND([1]Лист1!$B$15*0.0514*1.18,2)+E$38</f>
        <v>4374.3500000000004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5162.5300000000007</v>
      </c>
      <c r="C20" s="24">
        <f>[1]Лист1!$B$16+ROUND([1]Лист1!$B$16*0.0514*1.18,2)+C$38</f>
        <v>5742.3600000000006</v>
      </c>
      <c r="D20" s="24">
        <f>[1]Лист1!$B$16+ROUND([1]Лист1!$B$16*0.0514*1.18,2)+D$38</f>
        <v>6572.64</v>
      </c>
      <c r="E20" s="24">
        <f>[1]Лист1!$B$16+ROUND([1]Лист1!$B$16*0.0514*1.18,2)+E$38</f>
        <v>7628.9400000000005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1087.94</v>
      </c>
      <c r="C33" s="26">
        <f>[2]услуги!$C$5</f>
        <v>1667.77</v>
      </c>
      <c r="D33" s="26">
        <f>[2]услуги!$D$5</f>
        <v>2498.0500000000002</v>
      </c>
      <c r="E33" s="27">
        <f>[2]услуги!$E$5</f>
        <v>3554.35</v>
      </c>
    </row>
    <row r="34" spans="1:5" ht="150" x14ac:dyDescent="0.25">
      <c r="A34" s="15" t="s">
        <v>20</v>
      </c>
      <c r="B34" s="33">
        <f>[2]услуги!$B$13</f>
        <v>3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1.0489999999999999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0.31</v>
      </c>
      <c r="C36" s="30"/>
      <c r="D36" s="30"/>
      <c r="E36" s="31"/>
    </row>
    <row r="37" spans="1:5" ht="30.75" thickBot="1" x14ac:dyDescent="0.3">
      <c r="A37" s="16" t="s">
        <v>23</v>
      </c>
      <c r="B37" s="29">
        <f>[2]услуги!$B$16</f>
        <v>1.64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1090.94</v>
      </c>
      <c r="C38" s="17">
        <f>C33+B34</f>
        <v>1670.77</v>
      </c>
      <c r="D38" s="17">
        <f>D33+B34</f>
        <v>2501.0500000000002</v>
      </c>
      <c r="E38" s="18">
        <f>E33+B34</f>
        <v>3557.35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0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42917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820</v>
      </c>
      <c r="C11" s="24">
        <f>[1]Лист1!$B$11+ROUND([1]Лист1!$B$11*0.0514*1.18,2)+C$38</f>
        <v>820</v>
      </c>
      <c r="D11" s="24">
        <f>[1]Лист1!$B$11+ROUND([1]Лист1!$B$11*0.0514*1.18,2)+D$38</f>
        <v>820</v>
      </c>
      <c r="E11" s="24">
        <f>[1]Лист1!$B$11+ROUND([1]Лист1!$B$11*0.0514*1.18,2)+E$38</f>
        <v>820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2436.23</v>
      </c>
      <c r="C12" s="24">
        <f>[1]Лист1!$B$12+ROUND([1]Лист1!$B$12*0.0514*1.18,2)+C$38</f>
        <v>2436.23</v>
      </c>
      <c r="D12" s="24">
        <f>[1]Лист1!$B$12+ROUND([1]Лист1!$B$12*0.0514*1.18,2)+D$38</f>
        <v>2436.23</v>
      </c>
      <c r="E12" s="24">
        <f>[1]Лист1!$B$12+ROUND([1]Лист1!$B$12*0.0514*1.18,2)+E$38</f>
        <v>2436.23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6023.35</v>
      </c>
      <c r="C13" s="24">
        <f>[1]Лист1!$B$13+ROUND([1]Лист1!$B$13*0.0514*1.18,2)+C$38</f>
        <v>6023.35</v>
      </c>
      <c r="D13" s="24">
        <f>[1]Лист1!$B$13+ROUND([1]Лист1!$B$13*0.0514*1.18,2)+D$38</f>
        <v>6023.35</v>
      </c>
      <c r="E13" s="24">
        <f>[1]Лист1!$B$13+ROUND([1]Лист1!$B$13*0.0514*1.18,2)+E$38</f>
        <v>6023.35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820</v>
      </c>
      <c r="C19" s="24">
        <f>[1]Лист1!$B$15+ROUND([1]Лист1!$B$15*0.0514*1.18,2)+C$38</f>
        <v>820</v>
      </c>
      <c r="D19" s="24">
        <f>[1]Лист1!$B$15+ROUND([1]Лист1!$B$15*0.0514*1.18,2)+D$38</f>
        <v>820</v>
      </c>
      <c r="E19" s="24">
        <f>[1]Лист1!$B$15+ROUND([1]Лист1!$B$15*0.0514*1.18,2)+E$38</f>
        <v>820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4074.59</v>
      </c>
      <c r="C20" s="24">
        <f>[1]Лист1!$B$16+ROUND([1]Лист1!$B$16*0.0514*1.18,2)+C$38</f>
        <v>4074.59</v>
      </c>
      <c r="D20" s="24">
        <f>[1]Лист1!$B$16+ROUND([1]Лист1!$B$16*0.0514*1.18,2)+D$38</f>
        <v>4074.59</v>
      </c>
      <c r="E20" s="24">
        <f>[1]Лист1!$B$16+ROUND([1]Лист1!$B$16*0.0514*1.18,2)+E$38</f>
        <v>4074.59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3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1.0489999999999999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0.31</v>
      </c>
      <c r="C36" s="41"/>
      <c r="D36" s="41"/>
      <c r="E36" s="42"/>
    </row>
    <row r="37" spans="1:5" ht="30.75" thickBot="1" x14ac:dyDescent="0.3">
      <c r="A37" s="16" t="s">
        <v>23</v>
      </c>
      <c r="B37" s="40">
        <f>'через сети'!B37:E37</f>
        <v>1.64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</v>
      </c>
      <c r="C38" s="17">
        <f>B34</f>
        <v>3</v>
      </c>
      <c r="D38" s="17">
        <f>B34</f>
        <v>3</v>
      </c>
      <c r="E38" s="19">
        <f>B34</f>
        <v>3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2017-08-11T07:33:41Z</dcterms:modified>
</cp:coreProperties>
</file>