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X:\Смурыгин\2016\07 июль 2016\Цены\"/>
    </mc:Choice>
  </mc:AlternateContent>
  <bookViews>
    <workbookView xWindow="120" yWindow="135" windowWidth="19020" windowHeight="11895" tabRatio="552" activeTab="1"/>
  </bookViews>
  <sheets>
    <sheet name="через сети" sheetId="1" r:id="rId1"/>
    <sheet name="по договорам купли-продажи" sheetId="3" r:id="rId2"/>
  </sheets>
  <externalReferences>
    <externalReference r:id="rId3"/>
    <externalReference r:id="rId4"/>
  </externalReferences>
  <calcPr calcId="152511"/>
</workbook>
</file>

<file path=xl/calcChain.xml><?xml version="1.0" encoding="utf-8"?>
<calcChain xmlns="http://schemas.openxmlformats.org/spreadsheetml/2006/main">
  <c r="E38" i="1" l="1"/>
  <c r="C11" i="3"/>
  <c r="B11" i="1"/>
  <c r="B19" i="1"/>
  <c r="B37" i="1" l="1"/>
  <c r="B36" i="1"/>
  <c r="B35" i="1"/>
  <c r="B34" i="1"/>
  <c r="E33" i="1"/>
  <c r="D33" i="1"/>
  <c r="C33" i="1"/>
  <c r="B33" i="1"/>
  <c r="C38" i="1" l="1"/>
  <c r="C20" i="1" l="1"/>
  <c r="C19" i="1"/>
  <c r="C13" i="1"/>
  <c r="C12" i="1"/>
  <c r="C11" i="1"/>
  <c r="B38" i="1"/>
  <c r="B20" i="1" l="1"/>
  <c r="B13" i="1"/>
  <c r="B12" i="1"/>
  <c r="B34" i="3"/>
  <c r="B36" i="3" l="1"/>
  <c r="B37" i="3"/>
  <c r="B35" i="3"/>
  <c r="D38" i="1" l="1"/>
  <c r="E38" i="3"/>
  <c r="D38" i="3"/>
  <c r="C38" i="3"/>
  <c r="B38" i="3"/>
  <c r="E20" i="3" l="1"/>
  <c r="E19" i="3"/>
  <c r="E13" i="3"/>
  <c r="E12" i="3"/>
  <c r="E11" i="3"/>
  <c r="C20" i="3"/>
  <c r="C19" i="3"/>
  <c r="C13" i="3"/>
  <c r="C12" i="3"/>
  <c r="D19" i="3"/>
  <c r="D13" i="3"/>
  <c r="D20" i="3"/>
  <c r="D12" i="3"/>
  <c r="D11" i="3"/>
  <c r="D20" i="1"/>
  <c r="D13" i="1"/>
  <c r="D11" i="1"/>
  <c r="D19" i="1"/>
  <c r="D12" i="1"/>
  <c r="B20" i="3"/>
  <c r="B19" i="3"/>
  <c r="B13" i="3"/>
  <c r="B12" i="3"/>
  <c r="B11" i="3"/>
  <c r="E12" i="1"/>
  <c r="E11" i="1"/>
  <c r="E20" i="1"/>
  <c r="E19" i="1"/>
  <c r="E13" i="1"/>
</calcChain>
</file>

<file path=xl/sharedStrings.xml><?xml version="1.0" encoding="utf-8"?>
<sst xmlns="http://schemas.openxmlformats.org/spreadsheetml/2006/main" count="69" uniqueCount="25">
  <si>
    <t>II. Вторая ценовая категория (для объемов покупки электрической энергии (мощности), учет которых осуществляется по зонам суток расчетного периода)</t>
  </si>
  <si>
    <t>1. Предельный уровень нерегулируемых цен для трех зон суток, рублей/МВт·ч без НДС</t>
  </si>
  <si>
    <t>Зоны суток</t>
  </si>
  <si>
    <t>Уровень напряжения</t>
  </si>
  <si>
    <t>ВН</t>
  </si>
  <si>
    <t>СН-1</t>
  </si>
  <si>
    <t>СН-2</t>
  </si>
  <si>
    <t>НН</t>
  </si>
  <si>
    <t>Ночная</t>
  </si>
  <si>
    <t>Полупиковая</t>
  </si>
  <si>
    <t>Пиковая</t>
  </si>
  <si>
    <t>2. Предельный уровень нерегулируемых цен для двух зон суток, рублей/МВт·ч без НДС</t>
  </si>
  <si>
    <t>Дневная</t>
  </si>
  <si>
    <t>* с учетом платы за услуги</t>
  </si>
  <si>
    <t>Единый (котловой) тариф на услуги по передаче электрической энергии</t>
  </si>
  <si>
    <t>Итого</t>
  </si>
  <si>
    <t>Услуги ОАО "АТС"</t>
  </si>
  <si>
    <t>Размер платы за комплексную услугу ЗАО "ЦФР"</t>
  </si>
  <si>
    <t>Плата за услуги, руб./МВтч</t>
  </si>
  <si>
    <t>Справочно:</t>
  </si>
  <si>
    <t>Иные услуги, оказание которых является неотъемлемой частью процесса поставки э/э потребителям, в т.ч.</t>
  </si>
  <si>
    <t>Для потребителей, подключенных к сетям РСК*</t>
  </si>
  <si>
    <t>Для потребителей, приобретающих электроэнергию по договорам купли-продажи*</t>
  </si>
  <si>
    <t>Формула расчета сбытовой надбавки для потребителей ПАО 'Самараэнерго' с максимальной мощностью электроустановок не менее 10МВт: 5,19% * 1,53 * Цэ(м)</t>
  </si>
  <si>
    <t>Услуги АО "СО ЕЭС"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</si>
</sst>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1" x14ac:knownFonts="1">
    <font>
      <sz val="10"/>
      <name val="Arial Cyr"/>
      <charset val="204"/>
    </font>
    <font>
      <b/>
      <i/>
      <sz val="11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/>
    <xf numFmtId="0" fontId="3" fillId="0" borderId="0" xfId="0" applyFont="1"/>
    <xf numFmtId="0" fontId="3" fillId="0" borderId="2" xfId="0" applyFont="1" applyBorder="1" applyAlignment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wrapText="1"/>
    </xf>
    <xf numFmtId="0" fontId="4" fillId="0" borderId="2" xfId="0" applyFont="1" applyFill="1" applyBorder="1" applyAlignment="1"/>
    <xf numFmtId="0" fontId="5" fillId="0" borderId="0" xfId="0" applyFont="1" applyAlignment="1">
      <alignment horizontal="center" vertical="center" wrapText="1"/>
    </xf>
    <xf numFmtId="0" fontId="6" fillId="0" borderId="0" xfId="0" applyFont="1"/>
    <xf numFmtId="0" fontId="5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/>
    <xf numFmtId="0" fontId="7" fillId="0" borderId="0" xfId="0" applyFont="1"/>
    <xf numFmtId="0" fontId="3" fillId="0" borderId="7" xfId="0" applyFont="1" applyBorder="1" applyAlignment="1">
      <alignment wrapText="1"/>
    </xf>
    <xf numFmtId="0" fontId="3" fillId="0" borderId="10" xfId="0" applyFont="1" applyBorder="1" applyAlignment="1">
      <alignment wrapText="1"/>
    </xf>
    <xf numFmtId="4" fontId="4" fillId="0" borderId="3" xfId="0" applyNumberFormat="1" applyFont="1" applyBorder="1" applyAlignment="1">
      <alignment horizontal="center"/>
    </xf>
    <xf numFmtId="4" fontId="4" fillId="0" borderId="5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 vertical="center" wrapText="1"/>
    </xf>
    <xf numFmtId="4" fontId="3" fillId="0" borderId="1" xfId="0" applyNumberFormat="1" applyFont="1" applyBorder="1"/>
    <xf numFmtId="4" fontId="3" fillId="0" borderId="12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center" vertical="center"/>
    </xf>
    <xf numFmtId="17" fontId="5" fillId="0" borderId="0" xfId="0" applyNumberFormat="1" applyFont="1" applyAlignment="1">
      <alignment horizontal="center" vertical="center" wrapText="1"/>
    </xf>
    <xf numFmtId="164" fontId="3" fillId="2" borderId="7" xfId="0" applyNumberFormat="1" applyFont="1" applyFill="1" applyBorder="1" applyAlignment="1">
      <alignment horizontal="center" vertical="center"/>
    </xf>
    <xf numFmtId="164" fontId="3" fillId="2" borderId="8" xfId="0" applyNumberFormat="1" applyFont="1" applyFill="1" applyBorder="1" applyAlignment="1">
      <alignment horizontal="center" vertical="center"/>
    </xf>
    <xf numFmtId="164" fontId="3" fillId="2" borderId="9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4" fontId="3" fillId="0" borderId="7" xfId="0" applyNumberFormat="1" applyFont="1" applyBorder="1" applyAlignment="1">
      <alignment horizontal="center" vertical="center"/>
    </xf>
    <xf numFmtId="4" fontId="3" fillId="0" borderId="8" xfId="0" applyNumberFormat="1" applyFont="1" applyBorder="1" applyAlignment="1">
      <alignment horizontal="center" vertical="center"/>
    </xf>
    <xf numFmtId="4" fontId="3" fillId="0" borderId="9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4" fontId="3" fillId="2" borderId="7" xfId="0" applyNumberFormat="1" applyFont="1" applyFill="1" applyBorder="1" applyAlignment="1">
      <alignment horizontal="center" vertical="center"/>
    </xf>
    <xf numFmtId="4" fontId="3" fillId="2" borderId="8" xfId="0" applyNumberFormat="1" applyFont="1" applyFill="1" applyBorder="1" applyAlignment="1">
      <alignment horizontal="center" vertical="center"/>
    </xf>
    <xf numFmtId="4" fontId="3" fillId="2" borderId="9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84;&#1091;&#1088;&#1099;&#1075;&#1080;&#1085;/2016/07%20&#1080;&#1102;&#1083;&#1100;%202016/20160810_SAMARAEN_PSAMARAE_072016_gtp_1st_stag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84;&#1091;&#1088;&#1099;&#1075;&#1080;&#1085;/2016/07%20&#1080;&#1102;&#1083;&#1100;%202016/&#1056;&#1040;&#1057;&#1063;&#1045;&#1058;%20&#1062;&#1045;&#1053;%20&#1048;&#1102;&#1083;&#1100;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1">
          <cell r="B11" t="str">
            <v>1054,34</v>
          </cell>
        </row>
        <row r="12">
          <cell r="B12" t="str">
            <v>1973,59</v>
          </cell>
        </row>
        <row r="13">
          <cell r="B13" t="str">
            <v>3828,2</v>
          </cell>
        </row>
        <row r="15">
          <cell r="B15" t="str">
            <v>1054,34</v>
          </cell>
        </row>
        <row r="16">
          <cell r="B16" t="str">
            <v>2820,85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5 и 6"/>
      <sheetName val="Ставки разницы"/>
      <sheetName val="для 3 и 4"/>
      <sheetName val="3-4"/>
      <sheetName val="5-6"/>
      <sheetName val="превышение"/>
      <sheetName val="услуги"/>
      <sheetName val="Таблица"/>
      <sheetName val="Справка"/>
      <sheetName val="Справка 2"/>
      <sheetName val="Инструкц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5">
          <cell r="B5">
            <v>1076.3399999999999</v>
          </cell>
          <cell r="C5">
            <v>1645.02</v>
          </cell>
          <cell r="D5">
            <v>2466.19</v>
          </cell>
          <cell r="E5">
            <v>3523.88</v>
          </cell>
        </row>
        <row r="13">
          <cell r="B13">
            <v>2.95</v>
          </cell>
        </row>
        <row r="14">
          <cell r="B14">
            <v>1.073</v>
          </cell>
        </row>
        <row r="15">
          <cell r="B15">
            <v>0.30199999999999999</v>
          </cell>
        </row>
        <row r="16">
          <cell r="B16">
            <v>1.5740000000000001</v>
          </cell>
        </row>
      </sheetData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I38"/>
  <sheetViews>
    <sheetView topLeftCell="A19" zoomScale="80" zoomScaleNormal="80" workbookViewId="0">
      <selection activeCell="H36" sqref="H36"/>
    </sheetView>
  </sheetViews>
  <sheetFormatPr defaultRowHeight="12.75" x14ac:dyDescent="0.2"/>
  <cols>
    <col min="1" max="1" width="15.42578125" customWidth="1"/>
    <col min="2" max="2" width="11.42578125" customWidth="1"/>
    <col min="3" max="3" width="10.85546875" customWidth="1"/>
    <col min="4" max="4" width="15.140625" bestFit="1" customWidth="1"/>
    <col min="5" max="5" width="12.28515625" customWidth="1"/>
  </cols>
  <sheetData>
    <row r="1" spans="1:9" ht="12.75" customHeight="1" x14ac:dyDescent="0.2">
      <c r="A1" s="36" t="s">
        <v>0</v>
      </c>
      <c r="B1" s="36"/>
      <c r="C1" s="36"/>
      <c r="D1" s="36"/>
      <c r="E1" s="36"/>
      <c r="F1" s="36"/>
      <c r="G1" s="36"/>
      <c r="H1" s="36"/>
      <c r="I1" s="36"/>
    </row>
    <row r="2" spans="1:9" x14ac:dyDescent="0.2">
      <c r="A2" s="36"/>
      <c r="B2" s="36"/>
      <c r="C2" s="36"/>
      <c r="D2" s="36"/>
      <c r="E2" s="36"/>
      <c r="F2" s="36"/>
      <c r="G2" s="36"/>
      <c r="H2" s="36"/>
      <c r="I2" s="36"/>
    </row>
    <row r="3" spans="1:9" x14ac:dyDescent="0.2">
      <c r="A3" s="36"/>
      <c r="B3" s="36"/>
      <c r="C3" s="36"/>
      <c r="D3" s="36"/>
      <c r="E3" s="36"/>
      <c r="F3" s="36"/>
      <c r="G3" s="36"/>
      <c r="H3" s="36"/>
      <c r="I3" s="36"/>
    </row>
    <row r="4" spans="1:9" ht="18" customHeight="1" x14ac:dyDescent="0.2">
      <c r="A4" s="9"/>
      <c r="B4" s="9"/>
      <c r="C4" s="9"/>
      <c r="D4" s="28">
        <v>42552</v>
      </c>
      <c r="E4" s="9"/>
      <c r="F4" s="9"/>
      <c r="G4" s="9"/>
      <c r="H4" s="9"/>
      <c r="I4" s="9"/>
    </row>
    <row r="5" spans="1:9" ht="15.75" x14ac:dyDescent="0.25">
      <c r="A5" s="14" t="s">
        <v>21</v>
      </c>
      <c r="B5" s="10"/>
      <c r="C5" s="10"/>
      <c r="D5" s="10"/>
      <c r="E5" s="11"/>
      <c r="F5" s="11"/>
      <c r="G5" s="11"/>
      <c r="H5" s="11"/>
      <c r="I5" s="11"/>
    </row>
    <row r="6" spans="1:9" ht="15.75" x14ac:dyDescent="0.25">
      <c r="A6" s="11"/>
      <c r="B6" s="11"/>
      <c r="C6" s="11"/>
      <c r="D6" s="11"/>
      <c r="E6" s="11"/>
      <c r="F6" s="11"/>
      <c r="G6" s="11"/>
      <c r="H6" s="11"/>
      <c r="I6" s="11"/>
    </row>
    <row r="7" spans="1:9" ht="15.75" x14ac:dyDescent="0.25">
      <c r="A7" s="11" t="s">
        <v>1</v>
      </c>
      <c r="B7" s="11"/>
      <c r="C7" s="11"/>
      <c r="D7" s="11"/>
      <c r="E7" s="11"/>
      <c r="F7" s="11"/>
      <c r="G7" s="11"/>
      <c r="H7" s="11"/>
      <c r="I7" s="11"/>
    </row>
    <row r="8" spans="1:9" ht="15.75" x14ac:dyDescent="0.25">
      <c r="A8" s="11"/>
      <c r="B8" s="11"/>
      <c r="C8" s="11"/>
      <c r="D8" s="11"/>
      <c r="E8" s="11"/>
      <c r="F8" s="11"/>
      <c r="G8" s="11"/>
      <c r="H8" s="11"/>
      <c r="I8" s="11"/>
    </row>
    <row r="9" spans="1:9" ht="15.75" x14ac:dyDescent="0.25">
      <c r="A9" s="12" t="s">
        <v>2</v>
      </c>
      <c r="B9" s="37" t="s">
        <v>3</v>
      </c>
      <c r="C9" s="37"/>
      <c r="D9" s="37"/>
      <c r="E9" s="37"/>
      <c r="F9" s="11"/>
      <c r="G9" s="11"/>
      <c r="H9" s="11"/>
      <c r="I9" s="11"/>
    </row>
    <row r="10" spans="1:9" ht="15.75" x14ac:dyDescent="0.25">
      <c r="A10" s="13"/>
      <c r="B10" s="12" t="s">
        <v>4</v>
      </c>
      <c r="C10" s="12" t="s">
        <v>5</v>
      </c>
      <c r="D10" s="12" t="s">
        <v>6</v>
      </c>
      <c r="E10" s="12" t="s">
        <v>7</v>
      </c>
      <c r="F10" s="11"/>
      <c r="G10" s="11"/>
      <c r="H10" s="11"/>
      <c r="I10" s="11"/>
    </row>
    <row r="11" spans="1:9" ht="15.75" x14ac:dyDescent="0.25">
      <c r="A11" s="13" t="s">
        <v>8</v>
      </c>
      <c r="B11" s="24">
        <f>[1]Лист1!$B$11+ROUND([1]Лист1!$B$11*0.0519*1.53,2)+B$38</f>
        <v>2217.35</v>
      </c>
      <c r="C11" s="24">
        <f>[1]Лист1!$B$11+ROUND([1]Лист1!$B$11*0.0519*1.53,2)+C$38</f>
        <v>2786.0299999999997</v>
      </c>
      <c r="D11" s="24">
        <f>[1]Лист1!$B$11+ROUND([1]Лист1!$B$11*0.0519*1.53,2)+D$38</f>
        <v>3607.2</v>
      </c>
      <c r="E11" s="24">
        <f>[1]Лист1!$B$11+ROUND([1]Лист1!$B$11*0.0519*1.53,2)+E$38</f>
        <v>4664.8899999999994</v>
      </c>
      <c r="F11" s="11"/>
      <c r="G11" s="11"/>
      <c r="H11" s="11"/>
      <c r="I11" s="11"/>
    </row>
    <row r="12" spans="1:9" ht="15.75" x14ac:dyDescent="0.25">
      <c r="A12" s="13" t="s">
        <v>9</v>
      </c>
      <c r="B12" s="24">
        <f>[1]Лист1!$B$12+ROUND([1]Лист1!$B$12*0.0519*1.53,2)+B$38</f>
        <v>3209.6</v>
      </c>
      <c r="C12" s="24">
        <f>[1]Лист1!$B$12+ROUND([1]Лист1!$B$12*0.0519*1.53,2)+C$38</f>
        <v>3778.2799999999997</v>
      </c>
      <c r="D12" s="24">
        <f>[1]Лист1!$B$12+ROUND([1]Лист1!$B$12*0.0519*1.53,2)+D$38</f>
        <v>4599.45</v>
      </c>
      <c r="E12" s="24">
        <f>[1]Лист1!$B$12+ROUND([1]Лист1!$B$12*0.0519*1.53,2)+E$38</f>
        <v>5657.1399999999994</v>
      </c>
      <c r="F12" s="11"/>
      <c r="G12" s="11"/>
      <c r="H12" s="11"/>
      <c r="I12" s="11"/>
    </row>
    <row r="13" spans="1:9" ht="15.75" x14ac:dyDescent="0.25">
      <c r="A13" s="13" t="s">
        <v>10</v>
      </c>
      <c r="B13" s="24">
        <f>[1]Лист1!$B$13+ROUND([1]Лист1!$B$13*0.0519*1.53,2)+B$38</f>
        <v>5211.4799999999996</v>
      </c>
      <c r="C13" s="24">
        <f>[1]Лист1!$B$13+ROUND([1]Лист1!$B$13*0.0519*1.53,2)+C$38</f>
        <v>5780.16</v>
      </c>
      <c r="D13" s="24">
        <f>[1]Лист1!$B$13+ROUND([1]Лист1!$B$13*0.0519*1.53,2)+D$38</f>
        <v>6601.33</v>
      </c>
      <c r="E13" s="24">
        <f>[1]Лист1!$B$13+ROUND([1]Лист1!$B$13*0.0519*1.53,2)+E$38</f>
        <v>7659.0199999999995</v>
      </c>
      <c r="F13" s="11"/>
      <c r="G13" s="11"/>
      <c r="H13" s="11"/>
      <c r="I13" s="11"/>
    </row>
    <row r="14" spans="1:9" ht="15.75" x14ac:dyDescent="0.25">
      <c r="A14" s="11"/>
      <c r="B14" s="11"/>
      <c r="C14" s="11"/>
      <c r="D14" s="11"/>
      <c r="E14" s="11"/>
      <c r="F14" s="11"/>
      <c r="G14" s="11"/>
      <c r="H14" s="11"/>
      <c r="I14" s="11"/>
    </row>
    <row r="15" spans="1:9" ht="15.75" x14ac:dyDescent="0.25">
      <c r="A15" s="11" t="s">
        <v>11</v>
      </c>
      <c r="B15" s="11"/>
      <c r="C15" s="11"/>
      <c r="D15" s="11"/>
      <c r="E15" s="11"/>
      <c r="F15" s="11"/>
      <c r="G15" s="11"/>
      <c r="H15" s="11"/>
      <c r="I15" s="11"/>
    </row>
    <row r="16" spans="1:9" ht="15.75" x14ac:dyDescent="0.25">
      <c r="A16" s="11"/>
      <c r="B16" s="11"/>
      <c r="C16" s="11"/>
      <c r="D16" s="11"/>
      <c r="E16" s="11"/>
      <c r="F16" s="11"/>
      <c r="G16" s="11"/>
      <c r="H16" s="11"/>
      <c r="I16" s="11"/>
    </row>
    <row r="17" spans="1:9" ht="15.75" x14ac:dyDescent="0.25">
      <c r="A17" s="12" t="s">
        <v>2</v>
      </c>
      <c r="B17" s="37" t="s">
        <v>3</v>
      </c>
      <c r="C17" s="37"/>
      <c r="D17" s="37"/>
      <c r="E17" s="37"/>
      <c r="F17" s="11"/>
      <c r="G17" s="11"/>
      <c r="H17" s="11"/>
      <c r="I17" s="11"/>
    </row>
    <row r="18" spans="1:9" ht="15.75" x14ac:dyDescent="0.25">
      <c r="A18" s="13"/>
      <c r="B18" s="12" t="s">
        <v>4</v>
      </c>
      <c r="C18" s="12" t="s">
        <v>5</v>
      </c>
      <c r="D18" s="12" t="s">
        <v>6</v>
      </c>
      <c r="E18" s="12" t="s">
        <v>7</v>
      </c>
      <c r="F18" s="11"/>
      <c r="G18" s="11"/>
      <c r="H18" s="11"/>
      <c r="I18" s="11"/>
    </row>
    <row r="19" spans="1:9" ht="15.75" x14ac:dyDescent="0.25">
      <c r="A19" s="13" t="s">
        <v>8</v>
      </c>
      <c r="B19" s="24">
        <f>[1]Лист1!$B$15+ROUND([1]Лист1!$B$15*0.0519*1.53,2)+B$38</f>
        <v>2217.35</v>
      </c>
      <c r="C19" s="24">
        <f>[1]Лист1!$B$15+ROUND([1]Лист1!$B$15*0.0519*1.53,2)+C$38</f>
        <v>2786.0299999999997</v>
      </c>
      <c r="D19" s="24">
        <f>[1]Лист1!$B$15+ROUND([1]Лист1!$B$15*0.0519*1.53,2)+D$38</f>
        <v>3607.2</v>
      </c>
      <c r="E19" s="24">
        <f>[1]Лист1!$B$15+ROUND([1]Лист1!$B$15*0.0519*1.53,2)+E$38</f>
        <v>4664.8899999999994</v>
      </c>
      <c r="F19" s="11"/>
      <c r="G19" s="11"/>
      <c r="H19" s="11"/>
      <c r="I19" s="11"/>
    </row>
    <row r="20" spans="1:9" ht="15.75" x14ac:dyDescent="0.25">
      <c r="A20" s="13" t="s">
        <v>12</v>
      </c>
      <c r="B20" s="24">
        <f>[1]Лист1!$B$16+ROUND([1]Лист1!$B$16*0.0519*1.53,2)+B$38</f>
        <v>4124.1399999999994</v>
      </c>
      <c r="C20" s="24">
        <f>[1]Лист1!$B$16+ROUND([1]Лист1!$B$16*0.0519*1.53,2)+C$38</f>
        <v>4692.82</v>
      </c>
      <c r="D20" s="24">
        <f>[1]Лист1!$B$16+ROUND([1]Лист1!$B$16*0.0519*1.53,2)+D$38</f>
        <v>5513.99</v>
      </c>
      <c r="E20" s="24">
        <f>[1]Лист1!$B$16+ROUND([1]Лист1!$B$16*0.0519*1.53,2)+E$38</f>
        <v>6571.68</v>
      </c>
      <c r="F20" s="11"/>
      <c r="G20" s="11"/>
      <c r="H20" s="11"/>
      <c r="I20" s="11"/>
    </row>
    <row r="22" spans="1:9" ht="13.5" x14ac:dyDescent="0.25">
      <c r="A22" s="32" t="s">
        <v>13</v>
      </c>
      <c r="B22" s="32"/>
      <c r="C22" s="32"/>
      <c r="D22" s="32"/>
      <c r="E22" s="32"/>
    </row>
    <row r="23" spans="1:9" ht="13.5" x14ac:dyDescent="0.25">
      <c r="A23" s="20"/>
      <c r="B23" s="20"/>
      <c r="C23" s="20"/>
      <c r="D23" s="20"/>
      <c r="E23" s="20"/>
    </row>
    <row r="24" spans="1:9" ht="15.75" x14ac:dyDescent="0.25">
      <c r="A24" s="22" t="s">
        <v>19</v>
      </c>
      <c r="B24" s="20"/>
      <c r="C24" s="20"/>
      <c r="D24" s="20"/>
      <c r="E24" s="20"/>
    </row>
    <row r="26" spans="1:9" ht="15.75" customHeight="1" x14ac:dyDescent="0.2">
      <c r="A26" s="38" t="s">
        <v>23</v>
      </c>
      <c r="B26" s="39"/>
      <c r="C26" s="39"/>
      <c r="D26" s="39"/>
      <c r="E26" s="39"/>
    </row>
    <row r="27" spans="1:9" ht="12.75" customHeight="1" x14ac:dyDescent="0.2">
      <c r="A27" s="39"/>
      <c r="B27" s="39"/>
      <c r="C27" s="39"/>
      <c r="D27" s="39"/>
      <c r="E27" s="39"/>
    </row>
    <row r="28" spans="1:9" ht="15.75" customHeight="1" x14ac:dyDescent="0.2">
      <c r="A28" s="39"/>
      <c r="B28" s="39"/>
      <c r="C28" s="39"/>
      <c r="D28" s="39"/>
      <c r="E28" s="39"/>
    </row>
    <row r="29" spans="1:9" ht="16.5" customHeight="1" x14ac:dyDescent="0.2">
      <c r="A29" s="39"/>
      <c r="B29" s="39"/>
      <c r="C29" s="39"/>
      <c r="D29" s="39"/>
      <c r="E29" s="39"/>
    </row>
    <row r="30" spans="1:9" ht="12" customHeight="1" x14ac:dyDescent="0.2">
      <c r="A30" s="21"/>
      <c r="B30" s="21"/>
      <c r="C30" s="21"/>
      <c r="D30" s="21"/>
      <c r="E30" s="21"/>
    </row>
    <row r="31" spans="1:9" ht="15.75" thickBot="1" x14ac:dyDescent="0.3">
      <c r="A31" s="1" t="s">
        <v>18</v>
      </c>
      <c r="B31" s="2"/>
      <c r="C31" s="2"/>
      <c r="D31" s="2"/>
      <c r="E31" s="2"/>
    </row>
    <row r="32" spans="1:9" ht="15.75" thickBot="1" x14ac:dyDescent="0.3">
      <c r="A32" s="3"/>
      <c r="B32" s="4" t="s">
        <v>4</v>
      </c>
      <c r="C32" s="5" t="s">
        <v>5</v>
      </c>
      <c r="D32" s="5" t="s">
        <v>6</v>
      </c>
      <c r="E32" s="6" t="s">
        <v>7</v>
      </c>
    </row>
    <row r="33" spans="1:5" ht="90" customHeight="1" x14ac:dyDescent="0.25">
      <c r="A33" s="7" t="s">
        <v>14</v>
      </c>
      <c r="B33" s="25">
        <f>[2]услуги!$B$5</f>
        <v>1076.3399999999999</v>
      </c>
      <c r="C33" s="26">
        <f>[2]услуги!$C$5</f>
        <v>1645.02</v>
      </c>
      <c r="D33" s="26">
        <f>[2]услуги!$D$5</f>
        <v>2466.19</v>
      </c>
      <c r="E33" s="27">
        <f>[2]услуги!$E$5</f>
        <v>3523.88</v>
      </c>
    </row>
    <row r="34" spans="1:5" ht="150" x14ac:dyDescent="0.25">
      <c r="A34" s="15" t="s">
        <v>20</v>
      </c>
      <c r="B34" s="33">
        <f>[2]услуги!$B$13</f>
        <v>2.95</v>
      </c>
      <c r="C34" s="34"/>
      <c r="D34" s="34"/>
      <c r="E34" s="35"/>
    </row>
    <row r="35" spans="1:5" ht="30" x14ac:dyDescent="0.25">
      <c r="A35" s="15" t="s">
        <v>16</v>
      </c>
      <c r="B35" s="29">
        <f>[2]услуги!$B$14</f>
        <v>1.073</v>
      </c>
      <c r="C35" s="30"/>
      <c r="D35" s="30"/>
      <c r="E35" s="31"/>
    </row>
    <row r="36" spans="1:5" ht="75" x14ac:dyDescent="0.25">
      <c r="A36" s="15" t="s">
        <v>17</v>
      </c>
      <c r="B36" s="29">
        <f>[2]услуги!$B$15</f>
        <v>0.30199999999999999</v>
      </c>
      <c r="C36" s="30"/>
      <c r="D36" s="30"/>
      <c r="E36" s="31"/>
    </row>
    <row r="37" spans="1:5" ht="30.75" thickBot="1" x14ac:dyDescent="0.3">
      <c r="A37" s="16" t="s">
        <v>24</v>
      </c>
      <c r="B37" s="29">
        <f>[2]услуги!$B$16</f>
        <v>1.5740000000000001</v>
      </c>
      <c r="C37" s="30"/>
      <c r="D37" s="30"/>
      <c r="E37" s="31"/>
    </row>
    <row r="38" spans="1:5" ht="15" thickBot="1" x14ac:dyDescent="0.25">
      <c r="A38" s="8" t="s">
        <v>15</v>
      </c>
      <c r="B38" s="17">
        <f>B33+B34</f>
        <v>1079.29</v>
      </c>
      <c r="C38" s="17">
        <f>C33+B34</f>
        <v>1647.97</v>
      </c>
      <c r="D38" s="17">
        <f>D33+B34</f>
        <v>2469.14</v>
      </c>
      <c r="E38" s="18">
        <f>E33+B34</f>
        <v>3526.83</v>
      </c>
    </row>
  </sheetData>
  <mergeCells count="9">
    <mergeCell ref="B37:E37"/>
    <mergeCell ref="A22:E22"/>
    <mergeCell ref="B34:E34"/>
    <mergeCell ref="A1:I3"/>
    <mergeCell ref="B9:E9"/>
    <mergeCell ref="B17:E17"/>
    <mergeCell ref="B35:E35"/>
    <mergeCell ref="B36:E36"/>
    <mergeCell ref="A26:E29"/>
  </mergeCells>
  <pageMargins left="0.7" right="0.7" top="0.75" bottom="0.75" header="0.3" footer="0.3"/>
  <pageSetup paperSize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I38"/>
  <sheetViews>
    <sheetView tabSelected="1" zoomScale="80" zoomScaleNormal="80" workbookViewId="0">
      <selection activeCell="B13" sqref="B13"/>
    </sheetView>
  </sheetViews>
  <sheetFormatPr defaultRowHeight="12.75" x14ac:dyDescent="0.2"/>
  <cols>
    <col min="1" max="1" width="15.42578125" customWidth="1"/>
    <col min="3" max="3" width="10.85546875" customWidth="1"/>
    <col min="4" max="4" width="15.140625" bestFit="1" customWidth="1"/>
    <col min="5" max="5" width="12.28515625" customWidth="1"/>
  </cols>
  <sheetData>
    <row r="1" spans="1:9" ht="12.75" customHeight="1" x14ac:dyDescent="0.2">
      <c r="A1" s="36" t="s">
        <v>0</v>
      </c>
      <c r="B1" s="36"/>
      <c r="C1" s="36"/>
      <c r="D1" s="36"/>
      <c r="E1" s="36"/>
      <c r="F1" s="36"/>
      <c r="G1" s="36"/>
      <c r="H1" s="36"/>
      <c r="I1" s="36"/>
    </row>
    <row r="2" spans="1:9" x14ac:dyDescent="0.2">
      <c r="A2" s="36"/>
      <c r="B2" s="36"/>
      <c r="C2" s="36"/>
      <c r="D2" s="36"/>
      <c r="E2" s="36"/>
      <c r="F2" s="36"/>
      <c r="G2" s="36"/>
      <c r="H2" s="36"/>
      <c r="I2" s="36"/>
    </row>
    <row r="3" spans="1:9" x14ac:dyDescent="0.2">
      <c r="A3" s="36"/>
      <c r="B3" s="36"/>
      <c r="C3" s="36"/>
      <c r="D3" s="36"/>
      <c r="E3" s="36"/>
      <c r="F3" s="36"/>
      <c r="G3" s="36"/>
      <c r="H3" s="36"/>
      <c r="I3" s="36"/>
    </row>
    <row r="4" spans="1:9" ht="24" customHeight="1" x14ac:dyDescent="0.2">
      <c r="A4" s="9"/>
      <c r="B4" s="9"/>
      <c r="C4" s="9"/>
      <c r="D4" s="28">
        <v>42552</v>
      </c>
      <c r="E4" s="9"/>
      <c r="F4" s="9"/>
      <c r="G4" s="9"/>
      <c r="H4" s="9"/>
      <c r="I4" s="9"/>
    </row>
    <row r="5" spans="1:9" ht="15.75" x14ac:dyDescent="0.25">
      <c r="A5" s="14" t="s">
        <v>22</v>
      </c>
      <c r="B5" s="10"/>
      <c r="C5" s="10"/>
      <c r="D5" s="10"/>
      <c r="E5" s="11"/>
      <c r="F5" s="11"/>
      <c r="G5" s="11"/>
      <c r="H5" s="11"/>
      <c r="I5" s="11"/>
    </row>
    <row r="6" spans="1:9" ht="15.75" x14ac:dyDescent="0.25">
      <c r="A6" s="11"/>
      <c r="B6" s="11"/>
      <c r="C6" s="11"/>
      <c r="D6" s="11"/>
      <c r="E6" s="11"/>
      <c r="F6" s="11"/>
      <c r="G6" s="11"/>
      <c r="H6" s="11"/>
      <c r="I6" s="11"/>
    </row>
    <row r="7" spans="1:9" ht="15.75" x14ac:dyDescent="0.25">
      <c r="A7" s="11" t="s">
        <v>1</v>
      </c>
      <c r="B7" s="11"/>
      <c r="C7" s="11"/>
      <c r="D7" s="11"/>
      <c r="E7" s="11"/>
      <c r="F7" s="11"/>
      <c r="G7" s="11"/>
      <c r="H7" s="11"/>
      <c r="I7" s="11"/>
    </row>
    <row r="8" spans="1:9" ht="15.75" x14ac:dyDescent="0.25">
      <c r="A8" s="11"/>
      <c r="B8" s="11"/>
      <c r="C8" s="11"/>
      <c r="D8" s="11"/>
      <c r="E8" s="11"/>
      <c r="F8" s="11"/>
      <c r="G8" s="11"/>
      <c r="H8" s="11"/>
      <c r="I8" s="11"/>
    </row>
    <row r="9" spans="1:9" ht="15.75" x14ac:dyDescent="0.25">
      <c r="A9" s="12" t="s">
        <v>2</v>
      </c>
      <c r="B9" s="37" t="s">
        <v>3</v>
      </c>
      <c r="C9" s="37"/>
      <c r="D9" s="37"/>
      <c r="E9" s="37"/>
      <c r="F9" s="11"/>
      <c r="G9" s="11"/>
      <c r="H9" s="11"/>
      <c r="I9" s="11"/>
    </row>
    <row r="10" spans="1:9" ht="15.75" x14ac:dyDescent="0.25">
      <c r="A10" s="13"/>
      <c r="B10" s="12" t="s">
        <v>4</v>
      </c>
      <c r="C10" s="12" t="s">
        <v>5</v>
      </c>
      <c r="D10" s="12" t="s">
        <v>6</v>
      </c>
      <c r="E10" s="12" t="s">
        <v>7</v>
      </c>
      <c r="F10" s="11"/>
      <c r="G10" s="11"/>
      <c r="H10" s="11"/>
      <c r="I10" s="11"/>
    </row>
    <row r="11" spans="1:9" ht="15.75" x14ac:dyDescent="0.25">
      <c r="A11" s="13" t="s">
        <v>8</v>
      </c>
      <c r="B11" s="24">
        <f>[1]Лист1!$B$11+ROUND([1]Лист1!$B$11*0.0519*1.53,2)+B$38</f>
        <v>1141.01</v>
      </c>
      <c r="C11" s="24">
        <f>[1]Лист1!$B$11+ROUND([1]Лист1!$B$11*0.0519*1.53,2)+C$38</f>
        <v>1141.01</v>
      </c>
      <c r="D11" s="24">
        <f>[1]Лист1!$B$11+ROUND([1]Лист1!$B$11*0.0519*1.53,2)+D$38</f>
        <v>1141.01</v>
      </c>
      <c r="E11" s="24">
        <f>[1]Лист1!$B$11+ROUND([1]Лист1!$B$11*0.0519*1.53,2)+E$38</f>
        <v>1141.01</v>
      </c>
      <c r="F11" s="11"/>
      <c r="G11" s="11"/>
      <c r="H11" s="11"/>
      <c r="I11" s="11"/>
    </row>
    <row r="12" spans="1:9" ht="15.75" x14ac:dyDescent="0.25">
      <c r="A12" s="13" t="s">
        <v>9</v>
      </c>
      <c r="B12" s="24">
        <f>[1]Лист1!$B$12+ROUND([1]Лист1!$B$12*0.0519*1.53,2)+B$38</f>
        <v>2133.2599999999998</v>
      </c>
      <c r="C12" s="24">
        <f>[1]Лист1!$B$12+ROUND([1]Лист1!$B$12*0.0519*1.53,2)+C$38</f>
        <v>2133.2599999999998</v>
      </c>
      <c r="D12" s="24">
        <f>[1]Лист1!$B$12+ROUND([1]Лист1!$B$12*0.0519*1.53,2)+D$38</f>
        <v>2133.2599999999998</v>
      </c>
      <c r="E12" s="24">
        <f>[1]Лист1!$B$12+ROUND([1]Лист1!$B$12*0.0519*1.53,2)+E$38</f>
        <v>2133.2599999999998</v>
      </c>
      <c r="F12" s="11"/>
      <c r="G12" s="11"/>
      <c r="H12" s="11"/>
      <c r="I12" s="11"/>
    </row>
    <row r="13" spans="1:9" ht="15.75" x14ac:dyDescent="0.25">
      <c r="A13" s="13" t="s">
        <v>10</v>
      </c>
      <c r="B13" s="24">
        <f>[1]Лист1!$B$13+ROUND([1]Лист1!$B$13*0.0519*1.53,2)+B$38</f>
        <v>4135.1399999999994</v>
      </c>
      <c r="C13" s="24">
        <f>[1]Лист1!$B$13+ROUND([1]Лист1!$B$13*0.0519*1.53,2)+C$38</f>
        <v>4135.1399999999994</v>
      </c>
      <c r="D13" s="24">
        <f>[1]Лист1!$B$13+ROUND([1]Лист1!$B$13*0.0519*1.53,2)+D$38</f>
        <v>4135.1399999999994</v>
      </c>
      <c r="E13" s="24">
        <f>[1]Лист1!$B$13+ROUND([1]Лист1!$B$13*0.0519*1.53,2)+E$38</f>
        <v>4135.1399999999994</v>
      </c>
      <c r="F13" s="11"/>
      <c r="G13" s="11"/>
      <c r="H13" s="11"/>
      <c r="I13" s="11"/>
    </row>
    <row r="14" spans="1:9" ht="15.75" x14ac:dyDescent="0.25">
      <c r="A14" s="11"/>
      <c r="B14" s="11"/>
      <c r="C14" s="11"/>
      <c r="D14" s="11"/>
      <c r="E14" s="11"/>
      <c r="F14" s="11"/>
      <c r="G14" s="11"/>
      <c r="H14" s="11"/>
      <c r="I14" s="11"/>
    </row>
    <row r="15" spans="1:9" ht="15.75" x14ac:dyDescent="0.25">
      <c r="A15" s="11" t="s">
        <v>11</v>
      </c>
      <c r="B15" s="11"/>
      <c r="C15" s="11"/>
      <c r="D15" s="11"/>
      <c r="E15" s="11"/>
      <c r="F15" s="11"/>
      <c r="G15" s="11"/>
      <c r="H15" s="11"/>
      <c r="I15" s="11"/>
    </row>
    <row r="16" spans="1:9" ht="15.75" x14ac:dyDescent="0.25">
      <c r="A16" s="11"/>
      <c r="B16" s="11"/>
      <c r="C16" s="11"/>
      <c r="D16" s="11"/>
      <c r="E16" s="11"/>
      <c r="F16" s="11"/>
      <c r="G16" s="11"/>
      <c r="H16" s="11"/>
      <c r="I16" s="11"/>
    </row>
    <row r="17" spans="1:9" ht="15.75" x14ac:dyDescent="0.25">
      <c r="A17" s="12" t="s">
        <v>2</v>
      </c>
      <c r="B17" s="37" t="s">
        <v>3</v>
      </c>
      <c r="C17" s="37"/>
      <c r="D17" s="37"/>
      <c r="E17" s="37"/>
      <c r="F17" s="11"/>
      <c r="G17" s="11"/>
      <c r="H17" s="11"/>
      <c r="I17" s="11"/>
    </row>
    <row r="18" spans="1:9" ht="15.75" x14ac:dyDescent="0.25">
      <c r="A18" s="13"/>
      <c r="B18" s="12" t="s">
        <v>4</v>
      </c>
      <c r="C18" s="12" t="s">
        <v>5</v>
      </c>
      <c r="D18" s="12" t="s">
        <v>6</v>
      </c>
      <c r="E18" s="12" t="s">
        <v>7</v>
      </c>
      <c r="F18" s="11"/>
      <c r="G18" s="11"/>
      <c r="H18" s="11"/>
      <c r="I18" s="11"/>
    </row>
    <row r="19" spans="1:9" ht="15.75" x14ac:dyDescent="0.25">
      <c r="A19" s="13" t="s">
        <v>8</v>
      </c>
      <c r="B19" s="24">
        <f>[1]Лист1!$B$15+ROUND([1]Лист1!$B$15*0.0519*1.53,2)+B$38</f>
        <v>1141.01</v>
      </c>
      <c r="C19" s="24">
        <f>[1]Лист1!$B$15+ROUND([1]Лист1!$B$15*0.0519*1.53,2)+C$38</f>
        <v>1141.01</v>
      </c>
      <c r="D19" s="24">
        <f>[1]Лист1!$B$15+ROUND([1]Лист1!$B$15*0.0519*1.53,2)+D$38</f>
        <v>1141.01</v>
      </c>
      <c r="E19" s="24">
        <f>[1]Лист1!$B$15+ROUND([1]Лист1!$B$15*0.0519*1.53,2)+E$38</f>
        <v>1141.01</v>
      </c>
      <c r="F19" s="11"/>
      <c r="G19" s="11"/>
      <c r="H19" s="11"/>
      <c r="I19" s="11"/>
    </row>
    <row r="20" spans="1:9" ht="15.75" x14ac:dyDescent="0.25">
      <c r="A20" s="13" t="s">
        <v>12</v>
      </c>
      <c r="B20" s="24">
        <f>[1]Лист1!$B$16+ROUND([1]Лист1!$B$16*0.0519*1.53,2)+B$38</f>
        <v>3047.7999999999997</v>
      </c>
      <c r="C20" s="24">
        <f>[1]Лист1!$B$16+ROUND([1]Лист1!$B$16*0.0519*1.53,2)+C$38</f>
        <v>3047.7999999999997</v>
      </c>
      <c r="D20" s="24">
        <f>[1]Лист1!$B$16+ROUND([1]Лист1!$B$16*0.0519*1.53,2)+D$38</f>
        <v>3047.7999999999997</v>
      </c>
      <c r="E20" s="24">
        <f>[1]Лист1!$B$16+ROUND([1]Лист1!$B$16*0.0519*1.53,2)+E$38</f>
        <v>3047.7999999999997</v>
      </c>
      <c r="F20" s="11"/>
      <c r="G20" s="11"/>
      <c r="H20" s="11"/>
      <c r="I20" s="11"/>
    </row>
    <row r="21" spans="1:9" ht="15.75" x14ac:dyDescent="0.25">
      <c r="F21" s="11"/>
      <c r="G21" s="11"/>
      <c r="H21" s="11"/>
      <c r="I21" s="11"/>
    </row>
    <row r="22" spans="1:9" ht="15.75" x14ac:dyDescent="0.25">
      <c r="A22" s="32" t="s">
        <v>13</v>
      </c>
      <c r="B22" s="32"/>
      <c r="C22" s="32"/>
      <c r="D22" s="32"/>
      <c r="E22" s="32"/>
      <c r="F22" s="11"/>
      <c r="G22" s="11"/>
      <c r="H22" s="11"/>
      <c r="I22" s="11"/>
    </row>
    <row r="23" spans="1:9" ht="15.75" x14ac:dyDescent="0.25">
      <c r="A23" s="20"/>
      <c r="B23" s="20"/>
      <c r="C23" s="20"/>
      <c r="D23" s="20"/>
      <c r="E23" s="20"/>
      <c r="F23" s="11"/>
      <c r="G23" s="11"/>
      <c r="H23" s="11"/>
      <c r="I23" s="11"/>
    </row>
    <row r="24" spans="1:9" ht="15.75" x14ac:dyDescent="0.25">
      <c r="A24" s="22" t="s">
        <v>19</v>
      </c>
      <c r="B24" s="20"/>
      <c r="C24" s="20"/>
      <c r="D24" s="20"/>
      <c r="E24" s="20"/>
      <c r="F24" s="11"/>
      <c r="G24" s="11"/>
      <c r="H24" s="11"/>
      <c r="I24" s="11"/>
    </row>
    <row r="25" spans="1:9" ht="15.75" x14ac:dyDescent="0.25">
      <c r="F25" s="11"/>
      <c r="G25" s="11"/>
      <c r="H25" s="11"/>
      <c r="I25" s="11"/>
    </row>
    <row r="26" spans="1:9" ht="15.75" customHeight="1" x14ac:dyDescent="0.25">
      <c r="A26" s="38" t="s">
        <v>23</v>
      </c>
      <c r="B26" s="39"/>
      <c r="C26" s="39"/>
      <c r="D26" s="39"/>
      <c r="E26" s="39"/>
      <c r="F26" s="11"/>
      <c r="G26" s="11"/>
      <c r="H26" s="11"/>
      <c r="I26" s="11"/>
    </row>
    <row r="27" spans="1:9" ht="15.75" x14ac:dyDescent="0.25">
      <c r="A27" s="39"/>
      <c r="B27" s="39"/>
      <c r="C27" s="39"/>
      <c r="D27" s="39"/>
      <c r="E27" s="39"/>
      <c r="F27" s="11"/>
      <c r="G27" s="11"/>
      <c r="H27" s="11"/>
      <c r="I27" s="11"/>
    </row>
    <row r="28" spans="1:9" ht="15.75" x14ac:dyDescent="0.25">
      <c r="A28" s="39"/>
      <c r="B28" s="39"/>
      <c r="C28" s="39"/>
      <c r="D28" s="39"/>
      <c r="E28" s="39"/>
      <c r="F28" s="11"/>
      <c r="G28" s="11"/>
      <c r="H28" s="11"/>
      <c r="I28" s="11"/>
    </row>
    <row r="29" spans="1:9" ht="15.75" x14ac:dyDescent="0.25">
      <c r="A29" s="39"/>
      <c r="B29" s="39"/>
      <c r="C29" s="39"/>
      <c r="D29" s="39"/>
      <c r="E29" s="39"/>
      <c r="F29" s="11"/>
      <c r="G29" s="11"/>
      <c r="H29" s="11"/>
      <c r="I29" s="11"/>
    </row>
    <row r="30" spans="1:9" ht="15.75" x14ac:dyDescent="0.25">
      <c r="A30" s="23"/>
      <c r="B30" s="23"/>
      <c r="C30" s="23"/>
      <c r="D30" s="23"/>
      <c r="E30" s="23"/>
      <c r="F30" s="11"/>
      <c r="G30" s="11"/>
      <c r="H30" s="11"/>
      <c r="I30" s="11"/>
    </row>
    <row r="31" spans="1:9" ht="15" x14ac:dyDescent="0.2">
      <c r="A31" s="21"/>
      <c r="B31" s="21"/>
      <c r="C31" s="21"/>
      <c r="D31" s="21"/>
      <c r="E31" s="21"/>
    </row>
    <row r="32" spans="1:9" ht="15.75" thickBot="1" x14ac:dyDescent="0.3">
      <c r="A32" s="1" t="s">
        <v>18</v>
      </c>
      <c r="B32" s="2"/>
      <c r="C32" s="2"/>
      <c r="D32" s="2"/>
      <c r="E32" s="2"/>
    </row>
    <row r="33" spans="1:5" ht="15.75" thickBot="1" x14ac:dyDescent="0.3">
      <c r="A33" s="3"/>
      <c r="B33" s="4" t="s">
        <v>4</v>
      </c>
      <c r="C33" s="5" t="s">
        <v>5</v>
      </c>
      <c r="D33" s="5" t="s">
        <v>6</v>
      </c>
      <c r="E33" s="6" t="s">
        <v>7</v>
      </c>
    </row>
    <row r="34" spans="1:5" ht="150" x14ac:dyDescent="0.25">
      <c r="A34" s="15" t="s">
        <v>20</v>
      </c>
      <c r="B34" s="40">
        <f>'через сети'!B34:E34</f>
        <v>2.95</v>
      </c>
      <c r="C34" s="41"/>
      <c r="D34" s="41"/>
      <c r="E34" s="42"/>
    </row>
    <row r="35" spans="1:5" ht="30" x14ac:dyDescent="0.25">
      <c r="A35" s="15" t="s">
        <v>16</v>
      </c>
      <c r="B35" s="40">
        <f>'через сети'!B35:E35</f>
        <v>1.073</v>
      </c>
      <c r="C35" s="41"/>
      <c r="D35" s="41"/>
      <c r="E35" s="42"/>
    </row>
    <row r="36" spans="1:5" ht="75" x14ac:dyDescent="0.25">
      <c r="A36" s="15" t="s">
        <v>17</v>
      </c>
      <c r="B36" s="40">
        <f>'через сети'!B36:E36</f>
        <v>0.30199999999999999</v>
      </c>
      <c r="C36" s="41"/>
      <c r="D36" s="41"/>
      <c r="E36" s="42"/>
    </row>
    <row r="37" spans="1:5" ht="30.75" thickBot="1" x14ac:dyDescent="0.3">
      <c r="A37" s="16" t="s">
        <v>24</v>
      </c>
      <c r="B37" s="40">
        <f>'через сети'!B37:E37</f>
        <v>1.5740000000000001</v>
      </c>
      <c r="C37" s="41"/>
      <c r="D37" s="41"/>
      <c r="E37" s="42"/>
    </row>
    <row r="38" spans="1:5" ht="15" thickBot="1" x14ac:dyDescent="0.25">
      <c r="A38" s="8" t="s">
        <v>15</v>
      </c>
      <c r="B38" s="17">
        <f>B34</f>
        <v>2.95</v>
      </c>
      <c r="C38" s="17">
        <f>B34</f>
        <v>2.95</v>
      </c>
      <c r="D38" s="17">
        <f>B34</f>
        <v>2.95</v>
      </c>
      <c r="E38" s="19">
        <f>B34</f>
        <v>2.95</v>
      </c>
    </row>
  </sheetData>
  <mergeCells count="9">
    <mergeCell ref="B35:E35"/>
    <mergeCell ref="B36:E36"/>
    <mergeCell ref="B37:E37"/>
    <mergeCell ref="B34:E34"/>
    <mergeCell ref="A1:I3"/>
    <mergeCell ref="B9:E9"/>
    <mergeCell ref="B17:E17"/>
    <mergeCell ref="A22:E22"/>
    <mergeCell ref="A26:E29"/>
  </mergeCells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через сети</vt:lpstr>
      <vt:lpstr>по договорам купли-продажи</vt:lpstr>
    </vt:vector>
  </TitlesOfParts>
  <Company>ОАО "СамараЭнерго"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Золина Виктория</cp:lastModifiedBy>
  <dcterms:created xsi:type="dcterms:W3CDTF">2012-06-18T12:26:28Z</dcterms:created>
  <dcterms:modified xsi:type="dcterms:W3CDTF">2016-08-12T10:54:40Z</dcterms:modified>
</cp:coreProperties>
</file>