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6 июнь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C38" i="1"/>
  <c r="C20" i="1" l="1"/>
  <c r="C19" i="1"/>
  <c r="C13" i="1"/>
  <c r="C12" i="1"/>
  <c r="C11" i="1"/>
  <c r="B38" i="1"/>
  <c r="B19" i="1" l="1"/>
  <c r="B13" i="1"/>
  <c r="B11" i="1"/>
  <c r="B20" i="1"/>
  <c r="B12" i="1"/>
  <c r="B34" i="3"/>
  <c r="B36" i="3" l="1"/>
  <c r="B37" i="3"/>
  <c r="B35" i="3"/>
  <c r="E38" i="3" l="1"/>
  <c r="D38" i="3"/>
  <c r="C38" i="3"/>
  <c r="B38" i="3"/>
  <c r="B12" i="3" l="1"/>
  <c r="B11" i="3"/>
  <c r="B20" i="3"/>
  <c r="B19" i="3"/>
  <c r="B13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<sst xmlns="http://schemas.openxmlformats.org/spreadsheetml/2006/main" count="69" uniqueCount="25">
  <si>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</si>
  <si>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</si>
  <si>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</si>
  <si>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</si>
  <si>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</si>
  <si>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</si>
  <si>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</si>
  <si>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</si>
  <si>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</si>
  <si>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</si>
  <si>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</si>
  <si>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</si>
  <si>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</si>
  <si>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</si>
  <si>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</si>
  <si>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</si>
  <si>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</si>
  <si>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</si>
  <si>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</si>
  <si>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</si>
  <si>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</si>
  <si>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</si>
  <si>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</si>
  <si>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</si>
  <si>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не менее 10МВт: 5,14%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</si>
</sst>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6%20&#1080;&#1102;&#1085;&#1100;%202018/20180710_SAMARAEN_PSAMARAE_06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6%20&#1080;&#1102;&#1085;&#1100;%202018/&#1056;&#1040;&#1057;&#1063;&#1045;&#1058;%20&#1062;&#1045;&#1053;%20&#1048;&#1102;&#1085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826,14</v>
          </cell>
        </row>
        <row r="12">
          <cell r="B12" t="str">
            <v>2155,93</v>
          </cell>
        </row>
        <row r="13">
          <cell r="B13" t="str">
            <v>5080,35</v>
          </cell>
        </row>
        <row r="15">
          <cell r="B15" t="str">
            <v>826,14</v>
          </cell>
        </row>
        <row r="16">
          <cell r="B16" t="str">
            <v>3505,52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2.77</v>
          </cell>
        </row>
        <row r="14">
          <cell r="B14">
            <v>1.0409999999999999</v>
          </cell>
        </row>
        <row r="15">
          <cell r="B15">
            <v>0.32200000000000001</v>
          </cell>
        </row>
        <row r="16">
          <cell r="B16">
            <v>1.405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13"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43252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1966.96</v>
      </c>
      <c r="C11" s="24">
        <f>[1]Лист1!$B$11+ROUND([1]Лист1!$B$11*0.0514*1.18,2)+C$38</f>
        <v>2546.79</v>
      </c>
      <c r="D11" s="24">
        <f>[1]Лист1!$B$11+ROUND([1]Лист1!$B$11*0.0514*1.18,2)+D$38</f>
        <v>3377.07</v>
      </c>
      <c r="E11" s="24">
        <f>[1]Лист1!$B$11+ROUND([1]Лист1!$B$11*0.0514*1.18,2)+E$38</f>
        <v>4433.37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3377.3999999999996</v>
      </c>
      <c r="C12" s="24">
        <f>[1]Лист1!$B$12+ROUND([1]Лист1!$B$12*0.0514*1.18,2)+C$38</f>
        <v>3957.2299999999996</v>
      </c>
      <c r="D12" s="24">
        <f>[1]Лист1!$B$12+ROUND([1]Лист1!$B$12*0.0514*1.18,2)+D$38</f>
        <v>4787.51</v>
      </c>
      <c r="E12" s="24">
        <f>[1]Лист1!$B$12+ROUND([1]Лист1!$B$12*0.0514*1.18,2)+E$38</f>
        <v>5843.8099999999995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6479.1900000000005</v>
      </c>
      <c r="C13" s="24">
        <f>[1]Лист1!$B$13+ROUND([1]Лист1!$B$13*0.0514*1.18,2)+C$38</f>
        <v>7059.02</v>
      </c>
      <c r="D13" s="24">
        <f>[1]Лист1!$B$13+ROUND([1]Лист1!$B$13*0.0514*1.18,2)+D$38</f>
        <v>7889.3000000000011</v>
      </c>
      <c r="E13" s="24">
        <f>[1]Лист1!$B$13+ROUND([1]Лист1!$B$13*0.0514*1.18,2)+E$38</f>
        <v>8945.6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1966.96</v>
      </c>
      <c r="C19" s="24">
        <f>[1]Лист1!$B$15+ROUND([1]Лист1!$B$15*0.0514*1.18,2)+C$38</f>
        <v>2546.79</v>
      </c>
      <c r="D19" s="24">
        <f>[1]Лист1!$B$15+ROUND([1]Лист1!$B$15*0.0514*1.18,2)+D$38</f>
        <v>3377.07</v>
      </c>
      <c r="E19" s="24">
        <f>[1]Лист1!$B$15+ROUND([1]Лист1!$B$15*0.0514*1.18,2)+E$38</f>
        <v>4433.37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4808.8500000000004</v>
      </c>
      <c r="C20" s="24">
        <f>[1]Лист1!$B$16+ROUND([1]Лист1!$B$16*0.0514*1.18,2)+C$38</f>
        <v>5388.68</v>
      </c>
      <c r="D20" s="24">
        <f>[1]Лист1!$B$16+ROUND([1]Лист1!$B$16*0.0514*1.18,2)+D$38</f>
        <v>6218.96</v>
      </c>
      <c r="E20" s="24">
        <f>[1]Лист1!$B$16+ROUND([1]Лист1!$B$16*0.0514*1.18,2)+E$38</f>
        <v>7275.26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24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1087.94</v>
      </c>
      <c r="C33" s="26">
        <f>[2]услуги!$C$5</f>
        <v>1667.77</v>
      </c>
      <c r="D33" s="26">
        <f>[2]услуги!$D$5</f>
        <v>2498.0500000000002</v>
      </c>
      <c r="E33" s="27">
        <f>[2]услуги!$E$5</f>
        <v>3554.35</v>
      </c>
    </row>
    <row r="34" spans="1:5" ht="150" x14ac:dyDescent="0.25">
      <c r="A34" s="15" t="s">
        <v>20</v>
      </c>
      <c r="B34" s="33">
        <f>[2]услуги!$B$13</f>
        <v>2.77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1.0409999999999999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0.32200000000000001</v>
      </c>
      <c r="C36" s="30"/>
      <c r="D36" s="30"/>
      <c r="E36" s="31"/>
    </row>
    <row r="37" spans="1:5" ht="30.75" thickBot="1" x14ac:dyDescent="0.3">
      <c r="A37" s="16" t="s">
        <v>23</v>
      </c>
      <c r="B37" s="29">
        <f>[2]услуги!$B$16</f>
        <v>1.405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1090.71</v>
      </c>
      <c r="C38" s="17">
        <f>C33+B34</f>
        <v>1670.54</v>
      </c>
      <c r="D38" s="17">
        <f>D33+B34</f>
        <v>2500.8200000000002</v>
      </c>
      <c r="E38" s="18">
        <f>E33+B34</f>
        <v>3557.12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43252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[1]Лист1!$B$11+ROUND([1]Лист1!$B$11*0.0514*1.18,2)+B$38</f>
        <v>879.02</v>
      </c>
      <c r="C11" s="24">
        <f>[1]Лист1!$B$11+ROUND([1]Лист1!$B$11*0.0514*1.18,2)+C$38</f>
        <v>879.02</v>
      </c>
      <c r="D11" s="24">
        <f>[1]Лист1!$B$11+ROUND([1]Лист1!$B$11*0.0514*1.18,2)+D$38</f>
        <v>879.02</v>
      </c>
      <c r="E11" s="24">
        <f>[1]Лист1!$B$11+ROUND([1]Лист1!$B$11*0.0514*1.18,2)+E$38</f>
        <v>879.02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[1]Лист1!$B$12+ROUND([1]Лист1!$B$12*0.0514*1.18,2)+B$38</f>
        <v>2289.4599999999996</v>
      </c>
      <c r="C12" s="24">
        <f>[1]Лист1!$B$12+ROUND([1]Лист1!$B$12*0.0514*1.18,2)+C$38</f>
        <v>2289.4599999999996</v>
      </c>
      <c r="D12" s="24">
        <f>[1]Лист1!$B$12+ROUND([1]Лист1!$B$12*0.0514*1.18,2)+D$38</f>
        <v>2289.4599999999996</v>
      </c>
      <c r="E12" s="24">
        <f>[1]Лист1!$B$12+ROUND([1]Лист1!$B$12*0.0514*1.18,2)+E$38</f>
        <v>2289.4599999999996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[1]Лист1!$B$13+ROUND([1]Лист1!$B$13*0.0514*1.18,2)+B$38</f>
        <v>5391.2500000000009</v>
      </c>
      <c r="C13" s="24">
        <f>[1]Лист1!$B$13+ROUND([1]Лист1!$B$13*0.0514*1.18,2)+C$38</f>
        <v>5391.2500000000009</v>
      </c>
      <c r="D13" s="24">
        <f>[1]Лист1!$B$13+ROUND([1]Лист1!$B$13*0.0514*1.18,2)+D$38</f>
        <v>5391.2500000000009</v>
      </c>
      <c r="E13" s="24">
        <f>[1]Лист1!$B$13+ROUND([1]Лист1!$B$13*0.0514*1.18,2)+E$38</f>
        <v>5391.2500000000009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[1]Лист1!$B$15+ROUND([1]Лист1!$B$15*0.0514*1.18,2)+B$38</f>
        <v>879.02</v>
      </c>
      <c r="C19" s="24">
        <f>[1]Лист1!$B$15+ROUND([1]Лист1!$B$15*0.0514*1.18,2)+C$38</f>
        <v>879.02</v>
      </c>
      <c r="D19" s="24">
        <f>[1]Лист1!$B$15+ROUND([1]Лист1!$B$15*0.0514*1.18,2)+D$38</f>
        <v>879.02</v>
      </c>
      <c r="E19" s="24">
        <f>[1]Лист1!$B$15+ROUND([1]Лист1!$B$15*0.0514*1.18,2)+E$38</f>
        <v>879.02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[1]Лист1!$B$16+ROUND([1]Лист1!$B$16*0.0514*1.18,2)+B$38</f>
        <v>3720.91</v>
      </c>
      <c r="C20" s="24">
        <f>[1]Лист1!$B$16+ROUND([1]Лист1!$B$16*0.0514*1.18,2)+C$38</f>
        <v>3720.91</v>
      </c>
      <c r="D20" s="24">
        <f>[1]Лист1!$B$16+ROUND([1]Лист1!$B$16*0.0514*1.18,2)+D$38</f>
        <v>3720.91</v>
      </c>
      <c r="E20" s="24">
        <f>[1]Лист1!$B$16+ROUND([1]Лист1!$B$16*0.0514*1.18,2)+E$38</f>
        <v>3720.91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24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2.77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1.0409999999999999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0.32200000000000001</v>
      </c>
      <c r="C36" s="41"/>
      <c r="D36" s="41"/>
      <c r="E36" s="42"/>
    </row>
    <row r="37" spans="1:5" ht="30.75" thickBot="1" x14ac:dyDescent="0.3">
      <c r="A37" s="16" t="s">
        <v>23</v>
      </c>
      <c r="B37" s="40">
        <f>'через сети'!B37:E37</f>
        <v>1.405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2.77</v>
      </c>
      <c r="C38" s="17">
        <f>B34</f>
        <v>2.77</v>
      </c>
      <c r="D38" s="17">
        <f>B34</f>
        <v>2.77</v>
      </c>
      <c r="E38" s="19">
        <f>B34</f>
        <v>2.77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2018-07-11T04:56:18Z</dcterms:modified>
</cp:coreProperties>
</file>