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3 март 2018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 calcOnSave="0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E38" i="1" l="1"/>
  <c r="E20" i="1" l="1"/>
  <c r="E19" i="1"/>
  <c r="E13" i="1"/>
  <c r="E12" i="1"/>
  <c r="E11" i="1"/>
  <c r="B38" i="1"/>
  <c r="D38" i="1"/>
  <c r="B20" i="1" l="1"/>
  <c r="B19" i="1"/>
  <c r="B13" i="1"/>
  <c r="B12" i="1"/>
  <c r="B11" i="1"/>
  <c r="D13" i="1"/>
  <c r="D19" i="1"/>
  <c r="D12" i="1"/>
  <c r="D20" i="1"/>
  <c r="D11" i="1"/>
  <c r="B34" i="3"/>
  <c r="B37" i="3" l="1"/>
  <c r="B36" i="3"/>
  <c r="B35" i="3"/>
  <c r="C38" i="1" l="1"/>
  <c r="E38" i="3"/>
  <c r="D38" i="3"/>
  <c r="C38" i="3"/>
  <c r="B38" i="3"/>
  <c r="E20" i="3" l="1"/>
  <c r="E19" i="3"/>
  <c r="E13" i="3"/>
  <c r="E12" i="3"/>
  <c r="E11" i="3"/>
  <c r="C20" i="3"/>
  <c r="C19" i="3"/>
  <c r="C13" i="3"/>
  <c r="C12" i="3"/>
  <c r="C11" i="3"/>
  <c r="B20" i="3"/>
  <c r="B19" i="3"/>
  <c r="B13" i="3"/>
  <c r="B12" i="3"/>
  <c r="B11" i="3"/>
  <c r="D19" i="3"/>
  <c r="D11" i="3"/>
  <c r="D20" i="3"/>
  <c r="D12" i="3"/>
  <c r="D13" i="3"/>
  <c r="C20" i="1"/>
  <c r="C19" i="1"/>
  <c r="C13" i="1"/>
  <c r="C12" i="1"/>
  <c r="C11" i="1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<sst xmlns="http://schemas.openxmlformats.org/spreadsheetml/2006/main" count="69" uniqueCount="25">
  <si>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</si>
  <si>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</si>
  <si>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</si>
  <si>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</si>
  <si>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</si>
  <si>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</si>
  <si>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</si>
  <si>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</si>
  <si>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</si>
  <si>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</si>
  <si>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</si>
  <si>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</si>
  <si>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</si>
  <si>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</si>
  <si>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</si>
  <si>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</si>
  <si>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</si>
  <si>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</si>
  <si>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</si>
  <si>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</si>
  <si>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</si>
  <si>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</si>
  <si>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</si>
  <si>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</si>
  <si>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150кВт до 670кВт: 12,79% * 1,18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</si>
</sst>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13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7" fontId="5" fillId="0" borderId="0" xfId="0" applyNumberFormat="1" applyFont="1" applyAlignment="1">
      <alignment horizontal="center" vertical="center" wrapText="1"/>
    </xf>
    <xf numFmtId="4" fontId="8" fillId="0" borderId="1" xfId="0" applyNumberFormat="1" applyFont="1" applyFill="1" applyBorder="1"/>
    <xf numFmtId="0" fontId="5" fillId="0" borderId="0" xfId="0" applyFont="1" applyFill="1"/>
    <xf numFmtId="0" fontId="5" fillId="0" borderId="1" xfId="0" applyFont="1" applyFill="1" applyBorder="1"/>
    <xf numFmtId="0" fontId="0" fillId="0" borderId="0" xfId="0" applyFont="1" applyFill="1"/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/>
    <xf numFmtId="17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/>
    <xf numFmtId="4" fontId="3" fillId="0" borderId="1" xfId="0" applyNumberFormat="1" applyFont="1" applyFill="1" applyBorder="1"/>
    <xf numFmtId="165" fontId="5" fillId="0" borderId="0" xfId="0" applyNumberFormat="1" applyFont="1" applyFill="1"/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/>
    <xf numFmtId="0" fontId="3" fillId="0" borderId="0" xfId="0" applyFont="1" applyFill="1"/>
    <xf numFmtId="0" fontId="3" fillId="0" borderId="2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" fontId="4" fillId="0" borderId="3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3%20&#1084;&#1072;&#1088;&#1090;%202018/20180410_SAMARAEN_PSAMARAE_032018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3%20&#1084;&#1072;&#1088;&#1090;%202018/&#1056;&#1040;&#1057;&#1063;&#1045;&#1058;%20&#1062;&#1045;&#1053;%20&#1052;&#1072;&#1088;&#1090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887,47</v>
          </cell>
        </row>
        <row r="12">
          <cell r="B12" t="str">
            <v>2106,06</v>
          </cell>
        </row>
        <row r="13">
          <cell r="B13" t="str">
            <v>5051,9</v>
          </cell>
        </row>
        <row r="15">
          <cell r="B15" t="str">
            <v>887,47</v>
          </cell>
        </row>
        <row r="16">
          <cell r="B16" t="str">
            <v>3612,41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1087.94</v>
          </cell>
          <cell r="C5">
            <v>1667.77</v>
          </cell>
          <cell r="D5">
            <v>2498.0500000000002</v>
          </cell>
          <cell r="E5">
            <v>3554.35</v>
          </cell>
        </row>
        <row r="13">
          <cell r="B13">
            <v>2.66</v>
          </cell>
        </row>
        <row r="14">
          <cell r="B14">
            <v>1.0009999999999999</v>
          </cell>
        </row>
        <row r="15">
          <cell r="B15">
            <v>0.309</v>
          </cell>
        </row>
        <row r="16">
          <cell r="B16">
            <v>1.347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38"/>
  <sheetViews>
    <sheetView tabSelected="1" topLeftCell="A31" zoomScale="80" zoomScaleNormal="80" workbookViewId="0">
      <selection activeCell="B38" sqref="B38"/>
    </sheetView>
  </sheetViews>
  <sheetFormatPr defaultRowHeight="12.75" x14ac:dyDescent="0.2"/>
  <cols>
    <col min="1" max="1" width="15.42578125" style="35" customWidth="1"/>
    <col min="2" max="2" width="9.140625" style="35"/>
    <col min="3" max="3" width="10.85546875" style="35" customWidth="1"/>
    <col min="4" max="4" width="15.140625" style="35" bestFit="1" customWidth="1"/>
    <col min="5" max="5" width="12.28515625" style="35" customWidth="1"/>
    <col min="6" max="6" width="11.28515625" style="35" bestFit="1" customWidth="1"/>
    <col min="7" max="7" width="9.140625" style="35"/>
    <col min="8" max="9" width="11.28515625" style="35" bestFit="1" customWidth="1"/>
    <col min="10" max="16384" width="9.140625" style="35"/>
  </cols>
  <sheetData>
    <row r="1" spans="1:10" ht="12.75" customHeight="1" x14ac:dyDescent="0.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34"/>
    </row>
    <row r="2" spans="1:10" ht="15.75" x14ac:dyDescent="0.2">
      <c r="A2" s="62"/>
      <c r="B2" s="62"/>
      <c r="C2" s="62"/>
      <c r="D2" s="62"/>
      <c r="E2" s="62"/>
      <c r="F2" s="62"/>
      <c r="G2" s="62"/>
      <c r="H2" s="62"/>
      <c r="I2" s="62"/>
      <c r="J2" s="34"/>
    </row>
    <row r="3" spans="1:10" ht="15.75" x14ac:dyDescent="0.2">
      <c r="A3" s="62"/>
      <c r="B3" s="62"/>
      <c r="C3" s="62"/>
      <c r="D3" s="62"/>
      <c r="E3" s="62"/>
      <c r="F3" s="62"/>
      <c r="G3" s="62"/>
      <c r="H3" s="62"/>
      <c r="I3" s="62"/>
      <c r="J3" s="34"/>
    </row>
    <row r="4" spans="1:10" ht="18" customHeight="1" x14ac:dyDescent="0.2">
      <c r="A4" s="34"/>
      <c r="B4" s="34"/>
      <c r="C4" s="34"/>
      <c r="D4" s="36">
        <v>43160</v>
      </c>
      <c r="E4" s="34"/>
      <c r="F4" s="34"/>
      <c r="G4" s="34"/>
      <c r="H4" s="34"/>
      <c r="I4" s="34"/>
      <c r="J4" s="34"/>
    </row>
    <row r="5" spans="1:10" ht="15.75" x14ac:dyDescent="0.25">
      <c r="A5" s="37" t="s">
        <v>22</v>
      </c>
      <c r="B5" s="38"/>
      <c r="C5" s="38"/>
      <c r="D5" s="38"/>
      <c r="E5" s="28"/>
      <c r="F5" s="28"/>
      <c r="G5" s="28"/>
      <c r="H5" s="28"/>
      <c r="I5" s="28"/>
      <c r="J5" s="28"/>
    </row>
    <row r="6" spans="1:10" ht="15.7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15.75" x14ac:dyDescent="0.25">
      <c r="A7" s="28" t="s">
        <v>1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5.7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5.75" x14ac:dyDescent="0.25">
      <c r="A9" s="33" t="s">
        <v>2</v>
      </c>
      <c r="B9" s="63" t="s">
        <v>3</v>
      </c>
      <c r="C9" s="63"/>
      <c r="D9" s="63"/>
      <c r="E9" s="63"/>
      <c r="F9" s="28"/>
      <c r="G9" s="28"/>
      <c r="H9" s="28"/>
      <c r="I9" s="28"/>
      <c r="J9" s="28"/>
    </row>
    <row r="10" spans="1:10" ht="15.75" x14ac:dyDescent="0.25">
      <c r="A10" s="29"/>
      <c r="B10" s="53" t="s">
        <v>4</v>
      </c>
      <c r="C10" s="53" t="s">
        <v>5</v>
      </c>
      <c r="D10" s="53" t="s">
        <v>6</v>
      </c>
      <c r="E10" s="53" t="s">
        <v>7</v>
      </c>
      <c r="F10" s="28"/>
      <c r="G10" s="28"/>
      <c r="H10" s="28"/>
      <c r="I10" s="28"/>
      <c r="J10" s="28"/>
    </row>
    <row r="11" spans="1:10" ht="15.75" x14ac:dyDescent="0.25">
      <c r="A11" s="29" t="s">
        <v>8</v>
      </c>
      <c r="B11" s="39">
        <f>[1]Лист1!$B$11+ROUND([1]Лист1!$B$11*0.1279*1.18,2)+B$38</f>
        <v>2112.0100000000002</v>
      </c>
      <c r="C11" s="27">
        <f>[1]Лист1!$B$11+ROUND([1]Лист1!$B$11*0.1279*1.18,2)+C$38</f>
        <v>2691.84</v>
      </c>
      <c r="D11" s="27">
        <f>[1]Лист1!$B$11+ROUND([1]Лист1!$B$11*0.1279*1.18,2)+D$38</f>
        <v>3522.12</v>
      </c>
      <c r="E11" s="27">
        <f>[1]Лист1!$B$11+ROUND([1]Лист1!$B$11*0.1279*1.18,2)+E$38</f>
        <v>4578.42</v>
      </c>
      <c r="F11" s="28"/>
      <c r="G11" s="28"/>
      <c r="H11" s="28"/>
      <c r="I11" s="28"/>
      <c r="J11" s="28"/>
    </row>
    <row r="12" spans="1:10" ht="15.75" x14ac:dyDescent="0.25">
      <c r="A12" s="29" t="s">
        <v>9</v>
      </c>
      <c r="B12" s="39">
        <f>[1]Лист1!$B$12+ROUND([1]Лист1!$B$12*0.1279*1.18,2)+B$38</f>
        <v>3514.51</v>
      </c>
      <c r="C12" s="27">
        <f>[1]Лист1!$B$12+ROUND([1]Лист1!$B$12*0.1279*1.18,2)+C$38</f>
        <v>4094.34</v>
      </c>
      <c r="D12" s="27">
        <f>[1]Лист1!$B$12+ROUND([1]Лист1!$B$12*0.1279*1.18,2)+D$38</f>
        <v>4924.62</v>
      </c>
      <c r="E12" s="27">
        <f>[1]Лист1!$B$12+ROUND([1]Лист1!$B$12*0.1279*1.18,2)+E$38</f>
        <v>5980.92</v>
      </c>
      <c r="F12" s="28"/>
      <c r="G12" s="28"/>
      <c r="H12" s="40"/>
      <c r="I12" s="40"/>
      <c r="J12" s="28"/>
    </row>
    <row r="13" spans="1:10" ht="15.75" x14ac:dyDescent="0.25">
      <c r="A13" s="29" t="s">
        <v>10</v>
      </c>
      <c r="B13" s="27">
        <f>[1]Лист1!$B$13+ROUND([1]Лист1!$B$13*0.1279*1.18,2)+B$38</f>
        <v>6904.9400000000005</v>
      </c>
      <c r="C13" s="27">
        <f>[1]Лист1!$B$13+ROUND([1]Лист1!$B$13*0.1279*1.18,2)+C$38</f>
        <v>7484.77</v>
      </c>
      <c r="D13" s="27">
        <f>[1]Лист1!$B$13+ROUND([1]Лист1!$B$13*0.1279*1.18,2)+D$38</f>
        <v>8315.0499999999993</v>
      </c>
      <c r="E13" s="27">
        <f>[1]Лист1!$B$13+ROUND([1]Лист1!$B$13*0.1279*1.18,2)+E$38</f>
        <v>9371.35</v>
      </c>
      <c r="F13" s="40"/>
      <c r="G13" s="28"/>
      <c r="H13" s="28"/>
      <c r="I13" s="28"/>
      <c r="J13" s="28"/>
    </row>
    <row r="14" spans="1:10" ht="15.7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5.75" x14ac:dyDescent="0.25">
      <c r="A15" s="28" t="s">
        <v>11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5.75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5.75" x14ac:dyDescent="0.25">
      <c r="A17" s="33" t="s">
        <v>2</v>
      </c>
      <c r="B17" s="63" t="s">
        <v>3</v>
      </c>
      <c r="C17" s="63"/>
      <c r="D17" s="63"/>
      <c r="E17" s="63"/>
      <c r="F17" s="28"/>
      <c r="G17" s="28"/>
      <c r="H17" s="28"/>
      <c r="I17" s="28"/>
      <c r="J17" s="28"/>
    </row>
    <row r="18" spans="1:10" ht="15.75" x14ac:dyDescent="0.25">
      <c r="A18" s="29"/>
      <c r="B18" s="54" t="s">
        <v>4</v>
      </c>
      <c r="C18" s="54" t="s">
        <v>5</v>
      </c>
      <c r="D18" s="54" t="s">
        <v>6</v>
      </c>
      <c r="E18" s="54" t="s">
        <v>7</v>
      </c>
      <c r="F18" s="28"/>
      <c r="G18" s="28"/>
      <c r="H18" s="28"/>
      <c r="I18" s="28"/>
      <c r="J18" s="28"/>
    </row>
    <row r="19" spans="1:10" ht="15.75" x14ac:dyDescent="0.25">
      <c r="A19" s="29" t="s">
        <v>8</v>
      </c>
      <c r="B19" s="27">
        <f>[1]Лист1!$B$15+ROUND([1]Лист1!$B$15*0.1279*1.18,2)+B$38</f>
        <v>2112.0100000000002</v>
      </c>
      <c r="C19" s="27">
        <f>[1]Лист1!$B$15+ROUND([1]Лист1!$B$15*0.1279*1.18,2)+C$38</f>
        <v>2691.84</v>
      </c>
      <c r="D19" s="27">
        <f>[1]Лист1!$B$15+ROUND([1]Лист1!$B$15*0.1279*1.18,2)+D$38</f>
        <v>3522.12</v>
      </c>
      <c r="E19" s="27">
        <f>[1]Лист1!$B$15+ROUND([1]Лист1!$B$15*0.1279*1.18,2)+E$38</f>
        <v>4578.42</v>
      </c>
      <c r="F19" s="28"/>
      <c r="G19" s="28"/>
      <c r="H19" s="28"/>
      <c r="I19" s="28"/>
      <c r="J19" s="28"/>
    </row>
    <row r="20" spans="1:10" ht="15.75" x14ac:dyDescent="0.25">
      <c r="A20" s="29" t="s">
        <v>12</v>
      </c>
      <c r="B20" s="27">
        <f>[1]Лист1!$B$16+ROUND([1]Лист1!$B$16*0.1279*1.18,2)+B$38</f>
        <v>5248.2000000000007</v>
      </c>
      <c r="C20" s="27">
        <f>[1]Лист1!$B$16+ROUND([1]Лист1!$B$16*0.1279*1.18,2)+C$38</f>
        <v>5828.0300000000007</v>
      </c>
      <c r="D20" s="27">
        <f>[1]Лист1!$B$16+ROUND([1]Лист1!$B$16*0.1279*1.18,2)+D$38</f>
        <v>6658.31</v>
      </c>
      <c r="E20" s="27">
        <f>[1]Лист1!$B$16+ROUND([1]Лист1!$B$16*0.1279*1.18,2)+E$38</f>
        <v>7714.6100000000006</v>
      </c>
      <c r="F20" s="28"/>
      <c r="G20" s="28"/>
      <c r="H20" s="28"/>
      <c r="I20" s="28"/>
      <c r="J20" s="28"/>
    </row>
    <row r="21" spans="1:10" x14ac:dyDescent="0.2">
      <c r="A21" s="30"/>
      <c r="B21" s="30"/>
      <c r="C21" s="30"/>
      <c r="D21" s="30"/>
      <c r="E21" s="30"/>
    </row>
    <row r="22" spans="1:10" ht="13.5" x14ac:dyDescent="0.25">
      <c r="A22" s="58" t="s">
        <v>13</v>
      </c>
      <c r="B22" s="58"/>
      <c r="C22" s="58"/>
      <c r="D22" s="58"/>
      <c r="E22" s="58"/>
    </row>
    <row r="23" spans="1:10" ht="13.5" x14ac:dyDescent="0.25">
      <c r="A23" s="32"/>
      <c r="B23" s="32"/>
      <c r="C23" s="32"/>
      <c r="D23" s="32"/>
      <c r="E23" s="32"/>
    </row>
    <row r="24" spans="1:10" ht="15.75" x14ac:dyDescent="0.25">
      <c r="A24" s="31" t="s">
        <v>20</v>
      </c>
      <c r="B24" s="32"/>
      <c r="C24" s="32"/>
      <c r="D24" s="32"/>
      <c r="E24" s="32"/>
    </row>
    <row r="25" spans="1:10" x14ac:dyDescent="0.2">
      <c r="A25" s="30"/>
      <c r="B25" s="30"/>
      <c r="C25" s="30"/>
      <c r="D25" s="30"/>
      <c r="E25" s="30"/>
    </row>
    <row r="26" spans="1:10" ht="15.75" customHeight="1" x14ac:dyDescent="0.2">
      <c r="A26" s="64" t="s">
        <v>24</v>
      </c>
      <c r="B26" s="65"/>
      <c r="C26" s="65"/>
      <c r="D26" s="65"/>
      <c r="E26" s="65"/>
    </row>
    <row r="27" spans="1:10" ht="12.75" customHeight="1" x14ac:dyDescent="0.2">
      <c r="A27" s="65"/>
      <c r="B27" s="65"/>
      <c r="C27" s="65"/>
      <c r="D27" s="65"/>
      <c r="E27" s="65"/>
    </row>
    <row r="28" spans="1:10" ht="15.75" customHeight="1" x14ac:dyDescent="0.2">
      <c r="A28" s="65"/>
      <c r="B28" s="65"/>
      <c r="C28" s="65"/>
      <c r="D28" s="65"/>
      <c r="E28" s="65"/>
    </row>
    <row r="29" spans="1:10" ht="16.5" customHeight="1" x14ac:dyDescent="0.2">
      <c r="A29" s="65"/>
      <c r="B29" s="65"/>
      <c r="C29" s="65"/>
      <c r="D29" s="65"/>
      <c r="E29" s="65"/>
    </row>
    <row r="30" spans="1:10" ht="12" customHeight="1" x14ac:dyDescent="0.2">
      <c r="A30" s="41"/>
      <c r="B30" s="41"/>
      <c r="C30" s="41"/>
      <c r="D30" s="41"/>
      <c r="E30" s="41"/>
    </row>
    <row r="31" spans="1:10" ht="15.75" thickBot="1" x14ac:dyDescent="0.3">
      <c r="A31" s="42" t="s">
        <v>19</v>
      </c>
      <c r="B31" s="43"/>
      <c r="C31" s="43"/>
      <c r="D31" s="43"/>
      <c r="E31" s="43"/>
    </row>
    <row r="32" spans="1:10" ht="15.75" thickBot="1" x14ac:dyDescent="0.3">
      <c r="A32" s="44"/>
      <c r="B32" s="45" t="s">
        <v>4</v>
      </c>
      <c r="C32" s="46" t="s">
        <v>5</v>
      </c>
      <c r="D32" s="46" t="s">
        <v>6</v>
      </c>
      <c r="E32" s="47" t="s">
        <v>7</v>
      </c>
    </row>
    <row r="33" spans="1:5" ht="105" x14ac:dyDescent="0.25">
      <c r="A33" s="48" t="s">
        <v>14</v>
      </c>
      <c r="B33" s="21">
        <f>[2]услуги!$B$5</f>
        <v>1087.94</v>
      </c>
      <c r="C33" s="22">
        <f>[2]услуги!$C$5</f>
        <v>1667.77</v>
      </c>
      <c r="D33" s="22">
        <f>[2]услуги!$D$5</f>
        <v>2498.0500000000002</v>
      </c>
      <c r="E33" s="23">
        <f>[2]услуги!$E$5</f>
        <v>3554.35</v>
      </c>
    </row>
    <row r="34" spans="1:5" ht="150" x14ac:dyDescent="0.25">
      <c r="A34" s="49" t="s">
        <v>21</v>
      </c>
      <c r="B34" s="59">
        <f>[2]услуги!$B$13</f>
        <v>2.66</v>
      </c>
      <c r="C34" s="60"/>
      <c r="D34" s="60"/>
      <c r="E34" s="61"/>
    </row>
    <row r="35" spans="1:5" ht="30" x14ac:dyDescent="0.25">
      <c r="A35" s="49" t="s">
        <v>16</v>
      </c>
      <c r="B35" s="55">
        <f>[2]услуги!$B$14</f>
        <v>1.0009999999999999</v>
      </c>
      <c r="C35" s="56"/>
      <c r="D35" s="56"/>
      <c r="E35" s="57"/>
    </row>
    <row r="36" spans="1:5" ht="75" x14ac:dyDescent="0.25">
      <c r="A36" s="49" t="s">
        <v>17</v>
      </c>
      <c r="B36" s="55">
        <f>[2]услуги!$B$15</f>
        <v>0.309</v>
      </c>
      <c r="C36" s="56"/>
      <c r="D36" s="56"/>
      <c r="E36" s="57"/>
    </row>
    <row r="37" spans="1:5" ht="30.75" thickBot="1" x14ac:dyDescent="0.3">
      <c r="A37" s="50" t="s">
        <v>18</v>
      </c>
      <c r="B37" s="55">
        <f>[2]услуги!$B$16</f>
        <v>1.347</v>
      </c>
      <c r="C37" s="56"/>
      <c r="D37" s="56"/>
      <c r="E37" s="57"/>
    </row>
    <row r="38" spans="1:5" ht="15" thickBot="1" x14ac:dyDescent="0.25">
      <c r="A38" s="7" t="s">
        <v>15</v>
      </c>
      <c r="B38" s="51">
        <f>B33+B34</f>
        <v>1090.6000000000001</v>
      </c>
      <c r="C38" s="51">
        <f>C33+B34</f>
        <v>1670.43</v>
      </c>
      <c r="D38" s="51">
        <f>D33+B34</f>
        <v>2500.71</v>
      </c>
      <c r="E38" s="52">
        <f>E33+B34</f>
        <v>3557.0099999999998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34" zoomScale="80" zoomScaleNormal="80" workbookViewId="0">
      <selection activeCell="B11" sqref="B11"/>
    </sheetView>
  </sheetViews>
  <sheetFormatPr defaultRowHeight="12.75" x14ac:dyDescent="0.2"/>
  <cols>
    <col min="1" max="1" width="18.710937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x14ac:dyDescent="0.2">
      <c r="A2" s="72"/>
      <c r="B2" s="72"/>
      <c r="C2" s="72"/>
      <c r="D2" s="72"/>
      <c r="E2" s="72"/>
      <c r="F2" s="72"/>
      <c r="G2" s="72"/>
      <c r="H2" s="72"/>
      <c r="I2" s="72"/>
    </row>
    <row r="3" spans="1:9" x14ac:dyDescent="0.2">
      <c r="A3" s="72"/>
      <c r="B3" s="72"/>
      <c r="C3" s="72"/>
      <c r="D3" s="72"/>
      <c r="E3" s="72"/>
      <c r="F3" s="72"/>
      <c r="G3" s="72"/>
      <c r="H3" s="72"/>
      <c r="I3" s="72"/>
    </row>
    <row r="4" spans="1:9" ht="24" customHeight="1" x14ac:dyDescent="0.2">
      <c r="A4" s="8"/>
      <c r="B4" s="8"/>
      <c r="C4" s="8"/>
      <c r="D4" s="26">
        <v>43160</v>
      </c>
      <c r="E4" s="8"/>
      <c r="F4" s="8"/>
      <c r="G4" s="8"/>
      <c r="H4" s="8"/>
      <c r="I4" s="8"/>
    </row>
    <row r="5" spans="1:9" ht="15.75" x14ac:dyDescent="0.25">
      <c r="A5" s="12" t="s">
        <v>23</v>
      </c>
      <c r="B5" s="9"/>
      <c r="C5" s="9"/>
      <c r="D5" s="9"/>
      <c r="E5" s="10"/>
      <c r="F5" s="10"/>
      <c r="G5" s="10"/>
      <c r="H5" s="10"/>
      <c r="I5" s="10"/>
    </row>
    <row r="6" spans="1:9" ht="15.75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9" ht="15.75" x14ac:dyDescent="0.25">
      <c r="A7" s="10" t="s">
        <v>1</v>
      </c>
      <c r="B7" s="10"/>
      <c r="C7" s="10"/>
      <c r="D7" s="10"/>
      <c r="E7" s="10"/>
      <c r="F7" s="10"/>
      <c r="G7" s="10"/>
      <c r="H7" s="10"/>
      <c r="I7" s="10"/>
    </row>
    <row r="8" spans="1:9" ht="15.75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15.75" x14ac:dyDescent="0.25">
      <c r="A9" s="24" t="s">
        <v>2</v>
      </c>
      <c r="B9" s="73" t="s">
        <v>3</v>
      </c>
      <c r="C9" s="73"/>
      <c r="D9" s="73"/>
      <c r="E9" s="73"/>
      <c r="F9" s="10"/>
      <c r="G9" s="10"/>
      <c r="H9" s="10"/>
      <c r="I9" s="10"/>
    </row>
    <row r="10" spans="1:9" ht="15.75" x14ac:dyDescent="0.25">
      <c r="A10" s="11"/>
      <c r="B10" s="24" t="s">
        <v>4</v>
      </c>
      <c r="C10" s="24" t="s">
        <v>5</v>
      </c>
      <c r="D10" s="24" t="s">
        <v>6</v>
      </c>
      <c r="E10" s="24" t="s">
        <v>7</v>
      </c>
      <c r="F10" s="10"/>
      <c r="G10" s="10"/>
      <c r="H10" s="10"/>
      <c r="I10" s="10"/>
    </row>
    <row r="11" spans="1:9" ht="15.75" x14ac:dyDescent="0.25">
      <c r="A11" s="11" t="s">
        <v>8</v>
      </c>
      <c r="B11" s="20">
        <f>[1]Лист1!$B$11+ROUND([1]Лист1!$B$11*0.1279*1.18,2)+B$38</f>
        <v>1024.0700000000002</v>
      </c>
      <c r="C11" s="20">
        <f>[1]Лист1!$B$11+ROUND([1]Лист1!$B$11*0.1279*1.18,2)+C$38</f>
        <v>1024.0700000000002</v>
      </c>
      <c r="D11" s="20">
        <f>[1]Лист1!$B$11+ROUND([1]Лист1!$B$11*0.1279*1.18,2)+D$38</f>
        <v>1024.0700000000002</v>
      </c>
      <c r="E11" s="20">
        <f>[1]Лист1!$B$11+ROUND([1]Лист1!$B$11*0.1279*1.18,2)+E$38</f>
        <v>1024.0700000000002</v>
      </c>
      <c r="F11" s="10"/>
      <c r="G11" s="10"/>
      <c r="H11" s="10"/>
      <c r="I11" s="10"/>
    </row>
    <row r="12" spans="1:9" ht="15.75" x14ac:dyDescent="0.25">
      <c r="A12" s="11" t="s">
        <v>9</v>
      </c>
      <c r="B12" s="20">
        <f>[1]Лист1!$B$12+ROUND([1]Лист1!$B$12*0.1279*1.18,2)+B$38</f>
        <v>2426.5699999999997</v>
      </c>
      <c r="C12" s="20">
        <f>[1]Лист1!$B$12+ROUND([1]Лист1!$B$12*0.1279*1.18,2)+C$38</f>
        <v>2426.5699999999997</v>
      </c>
      <c r="D12" s="20">
        <f>[1]Лист1!$B$12+ROUND([1]Лист1!$B$12*0.1279*1.18,2)+D$38</f>
        <v>2426.5699999999997</v>
      </c>
      <c r="E12" s="20">
        <f>[1]Лист1!$B$12+ROUND([1]Лист1!$B$12*0.1279*1.18,2)+E$38</f>
        <v>2426.5699999999997</v>
      </c>
      <c r="F12" s="10"/>
      <c r="G12" s="10"/>
      <c r="H12" s="10"/>
      <c r="I12" s="10"/>
    </row>
    <row r="13" spans="1:9" ht="15.75" x14ac:dyDescent="0.25">
      <c r="A13" s="11" t="s">
        <v>10</v>
      </c>
      <c r="B13" s="20">
        <f>[1]Лист1!$B$13+ROUND([1]Лист1!$B$13*0.1279*1.18,2)+B$38</f>
        <v>5817</v>
      </c>
      <c r="C13" s="20">
        <f>[1]Лист1!$B$13+ROUND([1]Лист1!$B$13*0.1279*1.18,2)+C$38</f>
        <v>5817</v>
      </c>
      <c r="D13" s="20">
        <f>[1]Лист1!$B$13+ROUND([1]Лист1!$B$13*0.1279*1.18,2)+D$38</f>
        <v>5817</v>
      </c>
      <c r="E13" s="20">
        <f>[1]Лист1!$B$13+ROUND([1]Лист1!$B$13*0.1279*1.18,2)+E$38</f>
        <v>5817</v>
      </c>
      <c r="F13" s="10"/>
      <c r="G13" s="10"/>
      <c r="H13" s="10"/>
      <c r="I13" s="10"/>
    </row>
    <row r="14" spans="1:9" ht="15.75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5.75" x14ac:dyDescent="0.25">
      <c r="A15" s="10" t="s">
        <v>11</v>
      </c>
      <c r="B15" s="10"/>
      <c r="C15" s="10"/>
      <c r="D15" s="10"/>
      <c r="E15" s="10"/>
      <c r="F15" s="10"/>
      <c r="G15" s="10"/>
      <c r="H15" s="10"/>
      <c r="I15" s="10"/>
    </row>
    <row r="16" spans="1:9" ht="15.75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5.75" x14ac:dyDescent="0.25">
      <c r="A17" s="24" t="s">
        <v>2</v>
      </c>
      <c r="B17" s="73" t="s">
        <v>3</v>
      </c>
      <c r="C17" s="73"/>
      <c r="D17" s="73"/>
      <c r="E17" s="73"/>
      <c r="F17" s="10"/>
      <c r="G17" s="10"/>
      <c r="H17" s="10"/>
      <c r="I17" s="10"/>
    </row>
    <row r="18" spans="1:9" ht="15.75" x14ac:dyDescent="0.25">
      <c r="A18" s="11"/>
      <c r="B18" s="24" t="s">
        <v>4</v>
      </c>
      <c r="C18" s="24" t="s">
        <v>5</v>
      </c>
      <c r="D18" s="24" t="s">
        <v>6</v>
      </c>
      <c r="E18" s="24" t="s">
        <v>7</v>
      </c>
      <c r="F18" s="10"/>
      <c r="G18" s="10"/>
      <c r="H18" s="10"/>
      <c r="I18" s="10"/>
    </row>
    <row r="19" spans="1:9" ht="15.75" x14ac:dyDescent="0.25">
      <c r="A19" s="11" t="s">
        <v>8</v>
      </c>
      <c r="B19" s="20">
        <f>[1]Лист1!$B$15+ROUND([1]Лист1!$B$15*0.1279*1.18,2)+B$38</f>
        <v>1024.0700000000002</v>
      </c>
      <c r="C19" s="20">
        <f>[1]Лист1!$B$15+ROUND([1]Лист1!$B$15*0.1279*1.18,2)+C$38</f>
        <v>1024.0700000000002</v>
      </c>
      <c r="D19" s="20">
        <f>[1]Лист1!$B$15+ROUND([1]Лист1!$B$15*0.1279*1.18,2)+D$38</f>
        <v>1024.0700000000002</v>
      </c>
      <c r="E19" s="20">
        <f>[1]Лист1!$B$15+ROUND([1]Лист1!$B$15*0.1279*1.18,2)+E$38</f>
        <v>1024.0700000000002</v>
      </c>
      <c r="F19" s="10"/>
      <c r="G19" s="10"/>
      <c r="H19" s="10"/>
      <c r="I19" s="10"/>
    </row>
    <row r="20" spans="1:9" ht="15.75" x14ac:dyDescent="0.25">
      <c r="A20" s="11" t="s">
        <v>12</v>
      </c>
      <c r="B20" s="20">
        <f>[1]Лист1!$B$16+ROUND([1]Лист1!$B$16*0.1279*1.18,2)+B$38</f>
        <v>4160.26</v>
      </c>
      <c r="C20" s="20">
        <f>[1]Лист1!$B$16+ROUND([1]Лист1!$B$16*0.1279*1.18,2)+C$38</f>
        <v>4160.26</v>
      </c>
      <c r="D20" s="20">
        <f>[1]Лист1!$B$16+ROUND([1]Лист1!$B$16*0.1279*1.18,2)+D$38</f>
        <v>4160.26</v>
      </c>
      <c r="E20" s="20">
        <f>[1]Лист1!$B$16+ROUND([1]Лист1!$B$16*0.1279*1.18,2)+E$38</f>
        <v>4160.26</v>
      </c>
      <c r="F20" s="10"/>
      <c r="G20" s="10"/>
      <c r="H20" s="10"/>
      <c r="I20" s="10"/>
    </row>
    <row r="21" spans="1:9" ht="15.75" x14ac:dyDescent="0.25">
      <c r="F21" s="10"/>
      <c r="G21" s="10"/>
      <c r="H21" s="10"/>
      <c r="I21" s="10"/>
    </row>
    <row r="22" spans="1:9" ht="15.75" x14ac:dyDescent="0.25">
      <c r="A22" s="74" t="s">
        <v>13</v>
      </c>
      <c r="B22" s="74"/>
      <c r="C22" s="74"/>
      <c r="D22" s="74"/>
      <c r="E22" s="74"/>
      <c r="F22" s="10"/>
      <c r="G22" s="10"/>
      <c r="H22" s="10"/>
      <c r="I22" s="10"/>
    </row>
    <row r="23" spans="1:9" ht="15.75" x14ac:dyDescent="0.25">
      <c r="A23" s="17"/>
      <c r="B23" s="17"/>
      <c r="C23" s="17"/>
      <c r="D23" s="17"/>
      <c r="E23" s="17"/>
      <c r="F23" s="10"/>
      <c r="G23" s="10"/>
      <c r="H23" s="10"/>
      <c r="I23" s="10"/>
    </row>
    <row r="24" spans="1:9" ht="15.75" x14ac:dyDescent="0.25">
      <c r="A24" s="19" t="s">
        <v>20</v>
      </c>
      <c r="B24" s="17"/>
      <c r="C24" s="17"/>
      <c r="D24" s="17"/>
      <c r="E24" s="17"/>
      <c r="F24" s="10"/>
      <c r="G24" s="10"/>
      <c r="H24" s="10"/>
      <c r="I24" s="10"/>
    </row>
    <row r="25" spans="1:9" ht="15.75" x14ac:dyDescent="0.25">
      <c r="F25" s="10"/>
      <c r="G25" s="10"/>
      <c r="H25" s="10"/>
      <c r="I25" s="10"/>
    </row>
    <row r="26" spans="1:9" ht="15.75" customHeight="1" x14ac:dyDescent="0.25">
      <c r="A26" s="64" t="s">
        <v>24</v>
      </c>
      <c r="B26" s="65"/>
      <c r="C26" s="65"/>
      <c r="D26" s="65"/>
      <c r="E26" s="65"/>
      <c r="F26" s="10"/>
      <c r="G26" s="10"/>
      <c r="H26" s="10"/>
      <c r="I26" s="10"/>
    </row>
    <row r="27" spans="1:9" ht="15.75" x14ac:dyDescent="0.25">
      <c r="A27" s="65"/>
      <c r="B27" s="65"/>
      <c r="C27" s="65"/>
      <c r="D27" s="65"/>
      <c r="E27" s="65"/>
      <c r="F27" s="10"/>
      <c r="G27" s="10"/>
      <c r="H27" s="10"/>
      <c r="I27" s="10"/>
    </row>
    <row r="28" spans="1:9" ht="15.75" x14ac:dyDescent="0.25">
      <c r="A28" s="65"/>
      <c r="B28" s="65"/>
      <c r="C28" s="65"/>
      <c r="D28" s="65"/>
      <c r="E28" s="65"/>
      <c r="F28" s="10"/>
      <c r="G28" s="10"/>
      <c r="H28" s="10"/>
      <c r="I28" s="10"/>
    </row>
    <row r="29" spans="1:9" ht="15.75" x14ac:dyDescent="0.25">
      <c r="A29" s="65"/>
      <c r="B29" s="65"/>
      <c r="C29" s="65"/>
      <c r="D29" s="65"/>
      <c r="E29" s="65"/>
      <c r="F29" s="10"/>
      <c r="G29" s="10"/>
      <c r="H29" s="10"/>
      <c r="I29" s="10"/>
    </row>
    <row r="30" spans="1:9" ht="15.75" x14ac:dyDescent="0.25">
      <c r="A30" s="25"/>
      <c r="B30" s="25"/>
      <c r="C30" s="25"/>
      <c r="D30" s="25"/>
      <c r="E30" s="25"/>
      <c r="F30" s="10"/>
      <c r="G30" s="10"/>
      <c r="H30" s="10"/>
      <c r="I30" s="10"/>
    </row>
    <row r="31" spans="1:9" ht="15" x14ac:dyDescent="0.2">
      <c r="A31" s="18"/>
      <c r="B31" s="18"/>
      <c r="C31" s="18"/>
      <c r="D31" s="18"/>
      <c r="E31" s="18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17" customHeight="1" x14ac:dyDescent="0.25">
      <c r="A34" s="13" t="s">
        <v>21</v>
      </c>
      <c r="B34" s="69">
        <f>'через сети'!B34:E34</f>
        <v>2.66</v>
      </c>
      <c r="C34" s="70"/>
      <c r="D34" s="70"/>
      <c r="E34" s="71"/>
    </row>
    <row r="35" spans="1:5" ht="30" x14ac:dyDescent="0.25">
      <c r="A35" s="13" t="s">
        <v>16</v>
      </c>
      <c r="B35" s="66">
        <f>'через сети'!B35:E35</f>
        <v>1.0009999999999999</v>
      </c>
      <c r="C35" s="67"/>
      <c r="D35" s="67"/>
      <c r="E35" s="68"/>
    </row>
    <row r="36" spans="1:5" ht="45" customHeight="1" x14ac:dyDescent="0.25">
      <c r="A36" s="13" t="s">
        <v>17</v>
      </c>
      <c r="B36" s="66">
        <f>'через сети'!B36:E36</f>
        <v>0.309</v>
      </c>
      <c r="C36" s="67"/>
      <c r="D36" s="67"/>
      <c r="E36" s="68"/>
    </row>
    <row r="37" spans="1:5" ht="33" customHeight="1" thickBot="1" x14ac:dyDescent="0.3">
      <c r="A37" s="14" t="s">
        <v>18</v>
      </c>
      <c r="B37" s="66">
        <f>'через сети'!B37:E37</f>
        <v>1.347</v>
      </c>
      <c r="C37" s="67"/>
      <c r="D37" s="67"/>
      <c r="E37" s="68"/>
    </row>
    <row r="38" spans="1:5" ht="15" thickBot="1" x14ac:dyDescent="0.25">
      <c r="A38" s="7" t="s">
        <v>15</v>
      </c>
      <c r="B38" s="15">
        <f>B34</f>
        <v>2.66</v>
      </c>
      <c r="C38" s="15">
        <f>B34</f>
        <v>2.66</v>
      </c>
      <c r="D38" s="15">
        <f>B34</f>
        <v>2.66</v>
      </c>
      <c r="E38" s="16">
        <f>B34</f>
        <v>2.66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2018-04-12T09:43:28Z</dcterms:modified>
</cp:coreProperties>
</file>