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3 март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20" i="3" l="1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7" i="1"/>
  <c r="B36" i="1"/>
  <c r="B35" i="1"/>
  <c r="B34" i="1"/>
  <c r="E33" i="1"/>
  <c r="D33" i="1"/>
  <c r="C33" i="1"/>
  <c r="B33" i="1"/>
  <c r="E38" i="1" l="1"/>
  <c r="C38" i="1" l="1"/>
  <c r="B38" i="1" l="1"/>
  <c r="B34" i="3" l="1"/>
  <c r="B36" i="3" l="1"/>
  <c r="B37" i="3"/>
  <c r="B35" i="3"/>
  <c r="D38" i="1" l="1"/>
  <c r="E38" i="3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<sst xmlns="http://schemas.openxmlformats.org/spreadsheetml/2006/main" count="69" uniqueCount="25">
  <si>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</si>
  <si>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</si>
  <si>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</si>
  <si>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</si>
  <si>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</si>
  <si>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</si>
  <si>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</si>
  <si>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</si>
  <si>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</si>
  <si>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</si>
  <si>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</si>
  <si>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</si>
  <si>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</si>
  <si>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</si>
  <si>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</si>
  <si>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</si>
  <si>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</si>
  <si>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</si>
  <si>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</si>
  <si>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</si>
  <si>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</si>
  <si>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</si>
  <si>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</si>
  <si>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не менее 10МВт: 5,19%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</si>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</sst>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3%20&#1084;&#1072;&#1088;&#1090;%202017/&#1056;&#1040;&#1057;&#1063;&#1045;&#1058;%20&#1062;&#1045;&#1053;%20&#1052;&#1072;&#1088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3%20&#1084;&#1072;&#1088;&#1090;%202017/20170410_SAMARAEN_PSAMARAE_03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3.02</v>
          </cell>
        </row>
        <row r="14">
          <cell r="B14">
            <v>1.03</v>
          </cell>
        </row>
        <row r="15">
          <cell r="B15">
            <v>0.30399999999999999</v>
          </cell>
        </row>
        <row r="16">
          <cell r="B16">
            <v>1.6839999999999999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964,43</v>
          </cell>
        </row>
        <row r="12">
          <cell r="B12" t="str">
            <v>1934,36</v>
          </cell>
        </row>
        <row r="13">
          <cell r="B13" t="str">
            <v>4234,31</v>
          </cell>
        </row>
        <row r="15">
          <cell r="B15" t="str">
            <v>964,43</v>
          </cell>
        </row>
        <row r="16">
          <cell r="B16" t="str">
            <v>3090,55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42795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[2]Лист1!$B$11+ROUND([2]Лист1!$B$11*0.0519*1.53,2)+B$38</f>
        <v>2086.91</v>
      </c>
      <c r="C11" s="24">
        <f>[2]Лист1!$B$11+ROUND([2]Лист1!$B$11*0.0519*1.53,2)+C$38</f>
        <v>2640.06</v>
      </c>
      <c r="D11" s="24">
        <f>[2]Лист1!$B$11+ROUND([2]Лист1!$B$11*0.0519*1.53,2)+D$38</f>
        <v>3435.83</v>
      </c>
      <c r="E11" s="24">
        <f>[2]Лист1!$B$11+ROUND([2]Лист1!$B$11*0.0519*1.53,2)+E$38</f>
        <v>4472.13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[2]Лист1!$B$12+ROUND([2]Лист1!$B$12*0.0519*1.53,2)+B$38</f>
        <v>3133.86</v>
      </c>
      <c r="C12" s="24">
        <f>[2]Лист1!$B$12+ROUND([2]Лист1!$B$12*0.0519*1.53,2)+C$38</f>
        <v>3687.01</v>
      </c>
      <c r="D12" s="24">
        <f>[2]Лист1!$B$12+ROUND([2]Лист1!$B$12*0.0519*1.53,2)+D$38</f>
        <v>4482.7800000000007</v>
      </c>
      <c r="E12" s="24">
        <f>[2]Лист1!$B$12+ROUND([2]Лист1!$B$12*0.0519*1.53,2)+E$38</f>
        <v>5519.08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[2]Лист1!$B$13+ROUND([2]Лист1!$B$13*0.0519*1.53,2)+B$38</f>
        <v>5616.4400000000005</v>
      </c>
      <c r="C13" s="24">
        <f>[2]Лист1!$B$13+ROUND([2]Лист1!$B$13*0.0519*1.53,2)+C$38</f>
        <v>6169.5900000000011</v>
      </c>
      <c r="D13" s="24">
        <f>[2]Лист1!$B$13+ROUND([2]Лист1!$B$13*0.0519*1.53,2)+D$38</f>
        <v>6965.3600000000006</v>
      </c>
      <c r="E13" s="24">
        <f>[2]Лист1!$B$13+ROUND([2]Лист1!$B$13*0.0519*1.53,2)+E$38</f>
        <v>8001.6600000000008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[2]Лист1!$B$15+ROUND([2]Лист1!$B$15*0.0519*1.53,2)+B$38</f>
        <v>2086.91</v>
      </c>
      <c r="C19" s="24">
        <f>[2]Лист1!$B$15+ROUND([2]Лист1!$B$15*0.0519*1.53,2)+C$38</f>
        <v>2640.06</v>
      </c>
      <c r="D19" s="24">
        <f>[2]Лист1!$B$15+ROUND([2]Лист1!$B$15*0.0519*1.53,2)+D$38</f>
        <v>3435.83</v>
      </c>
      <c r="E19" s="24">
        <f>[2]Лист1!$B$15+ROUND([2]Лист1!$B$15*0.0519*1.53,2)+E$38</f>
        <v>4472.13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[2]Лист1!$B$16+ROUND([2]Лист1!$B$16*0.0519*1.53,2)+B$38</f>
        <v>4381.8600000000006</v>
      </c>
      <c r="C20" s="24">
        <f>[2]Лист1!$B$16+ROUND([2]Лист1!$B$16*0.0519*1.53,2)+C$38</f>
        <v>4935.01</v>
      </c>
      <c r="D20" s="24">
        <f>[2]Лист1!$B$16+ROUND([2]Лист1!$B$16*0.0519*1.53,2)+D$38</f>
        <v>5730.7800000000007</v>
      </c>
      <c r="E20" s="24">
        <f>[2]Лист1!$B$16+ROUND([2]Лист1!$B$16*0.0519*1.53,2)+E$38</f>
        <v>6767.08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23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[1]услуги!$B$5</f>
        <v>1042.8800000000001</v>
      </c>
      <c r="C33" s="26">
        <f>[1]услуги!$C$5</f>
        <v>1596.03</v>
      </c>
      <c r="D33" s="26">
        <f>[1]услуги!$D$5</f>
        <v>2391.8000000000002</v>
      </c>
      <c r="E33" s="27">
        <f>[1]услуги!$E$5</f>
        <v>3428.1</v>
      </c>
    </row>
    <row r="34" spans="1:5" ht="150" x14ac:dyDescent="0.25">
      <c r="A34" s="15" t="s">
        <v>20</v>
      </c>
      <c r="B34" s="33">
        <f>[1]услуги!$B$13</f>
        <v>3.02</v>
      </c>
      <c r="C34" s="34"/>
      <c r="D34" s="34"/>
      <c r="E34" s="35"/>
    </row>
    <row r="35" spans="1:5" ht="30" x14ac:dyDescent="0.25">
      <c r="A35" s="15" t="s">
        <v>16</v>
      </c>
      <c r="B35" s="29">
        <f>[1]услуги!$B$14</f>
        <v>1.03</v>
      </c>
      <c r="C35" s="30"/>
      <c r="D35" s="30"/>
      <c r="E35" s="31"/>
    </row>
    <row r="36" spans="1:5" ht="75" x14ac:dyDescent="0.25">
      <c r="A36" s="15" t="s">
        <v>17</v>
      </c>
      <c r="B36" s="29">
        <f>[1]услуги!$B$15</f>
        <v>0.30399999999999999</v>
      </c>
      <c r="C36" s="30"/>
      <c r="D36" s="30"/>
      <c r="E36" s="31"/>
    </row>
    <row r="37" spans="1:5" ht="30.75" thickBot="1" x14ac:dyDescent="0.3">
      <c r="A37" s="16" t="s">
        <v>24</v>
      </c>
      <c r="B37" s="29">
        <f>[1]услуги!$B$16</f>
        <v>1.6839999999999999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1045.9000000000001</v>
      </c>
      <c r="C38" s="17">
        <f>C33+B34</f>
        <v>1599.05</v>
      </c>
      <c r="D38" s="17">
        <f>D33+B34</f>
        <v>2394.8200000000002</v>
      </c>
      <c r="E38" s="18">
        <f>E33+B34</f>
        <v>3431.12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4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42795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[2]Лист1!$B$11+ROUND([2]Лист1!$B$11*0.0519*1.53,2)+B$38</f>
        <v>1044.03</v>
      </c>
      <c r="C11" s="24">
        <f>[2]Лист1!$B$11+ROUND([2]Лист1!$B$11*0.0519*1.53,2)+C$38</f>
        <v>1044.03</v>
      </c>
      <c r="D11" s="24">
        <f>[2]Лист1!$B$11+ROUND([2]Лист1!$B$11*0.0519*1.53,2)+D$38</f>
        <v>1044.03</v>
      </c>
      <c r="E11" s="24">
        <f>[2]Лист1!$B$11+ROUND([2]Лист1!$B$11*0.0519*1.53,2)+E$38</f>
        <v>1044.03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[2]Лист1!$B$12+ROUND([2]Лист1!$B$12*0.0519*1.53,2)+B$38</f>
        <v>2090.98</v>
      </c>
      <c r="C12" s="24">
        <f>[2]Лист1!$B$12+ROUND([2]Лист1!$B$12*0.0519*1.53,2)+C$38</f>
        <v>2090.98</v>
      </c>
      <c r="D12" s="24">
        <f>[2]Лист1!$B$12+ROUND([2]Лист1!$B$12*0.0519*1.53,2)+D$38</f>
        <v>2090.98</v>
      </c>
      <c r="E12" s="24">
        <f>[2]Лист1!$B$12+ROUND([2]Лист1!$B$12*0.0519*1.53,2)+E$38</f>
        <v>2090.98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[2]Лист1!$B$13+ROUND([2]Лист1!$B$13*0.0519*1.53,2)+B$38</f>
        <v>4573.5600000000013</v>
      </c>
      <c r="C13" s="24">
        <f>[2]Лист1!$B$13+ROUND([2]Лист1!$B$13*0.0519*1.53,2)+C$38</f>
        <v>4573.5600000000013</v>
      </c>
      <c r="D13" s="24">
        <f>[2]Лист1!$B$13+ROUND([2]Лист1!$B$13*0.0519*1.53,2)+D$38</f>
        <v>4573.5600000000013</v>
      </c>
      <c r="E13" s="24">
        <f>[2]Лист1!$B$13+ROUND([2]Лист1!$B$13*0.0519*1.53,2)+E$38</f>
        <v>4573.5600000000013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[2]Лист1!$B$15+ROUND([2]Лист1!$B$15*0.0519*1.53,2)+B$38</f>
        <v>1044.03</v>
      </c>
      <c r="C19" s="24">
        <f>[2]Лист1!$B$15+ROUND([2]Лист1!$B$15*0.0519*1.53,2)+C$38</f>
        <v>1044.03</v>
      </c>
      <c r="D19" s="24">
        <f>[2]Лист1!$B$15+ROUND([2]Лист1!$B$15*0.0519*1.53,2)+D$38</f>
        <v>1044.03</v>
      </c>
      <c r="E19" s="24">
        <f>[2]Лист1!$B$15+ROUND([2]Лист1!$B$15*0.0519*1.53,2)+E$38</f>
        <v>1044.03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[2]Лист1!$B$16+ROUND([2]Лист1!$B$16*0.0519*1.53,2)+B$38</f>
        <v>3338.98</v>
      </c>
      <c r="C20" s="24">
        <f>[2]Лист1!$B$16+ROUND([2]Лист1!$B$16*0.0519*1.53,2)+C$38</f>
        <v>3338.98</v>
      </c>
      <c r="D20" s="24">
        <f>[2]Лист1!$B$16+ROUND([2]Лист1!$B$16*0.0519*1.53,2)+D$38</f>
        <v>3338.98</v>
      </c>
      <c r="E20" s="24">
        <f>[2]Лист1!$B$16+ROUND([2]Лист1!$B$16*0.0519*1.53,2)+E$38</f>
        <v>3338.98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23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3.02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1.03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0.30399999999999999</v>
      </c>
      <c r="C36" s="41"/>
      <c r="D36" s="41"/>
      <c r="E36" s="42"/>
    </row>
    <row r="37" spans="1:5" ht="30.75" thickBot="1" x14ac:dyDescent="0.3">
      <c r="A37" s="16" t="s">
        <v>24</v>
      </c>
      <c r="B37" s="40">
        <f>'через сети'!B37:E37</f>
        <v>1.6839999999999999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3.02</v>
      </c>
      <c r="C38" s="17">
        <f>B34</f>
        <v>3.02</v>
      </c>
      <c r="D38" s="17">
        <f>B34</f>
        <v>3.02</v>
      </c>
      <c r="E38" s="19">
        <f>B34</f>
        <v>3.02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2017-04-12T11:11:38Z</dcterms:modified>
</cp:coreProperties>
</file>