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4" i="3" l="1"/>
  <c r="B37" i="3" l="1"/>
  <c r="B36" i="3"/>
  <c r="B35" i="3"/>
  <c r="B38" i="1" l="1"/>
  <c r="B20" i="1" l="1"/>
  <c r="B19" i="1"/>
  <c r="B12" i="1"/>
  <c r="B11" i="1"/>
  <c r="B13" i="1"/>
  <c r="E38" i="1"/>
  <c r="D38" i="1"/>
  <c r="C38" i="1"/>
  <c r="E38" i="3"/>
  <c r="D38" i="3"/>
  <c r="C38" i="3"/>
  <c r="B38" i="3"/>
  <c r="E20" i="3" l="1"/>
  <c r="E19" i="3"/>
  <c r="E13" i="3"/>
  <c r="E12" i="3"/>
  <c r="E11" i="3"/>
  <c r="B20" i="3"/>
  <c r="B13" i="3"/>
  <c r="B12" i="3"/>
  <c r="B19" i="3"/>
  <c r="B11" i="3"/>
  <c r="C20" i="1"/>
  <c r="C13" i="1"/>
  <c r="C12" i="1"/>
  <c r="C19" i="1"/>
  <c r="C11" i="1"/>
  <c r="C19" i="3"/>
  <c r="C13" i="3"/>
  <c r="C11" i="3"/>
  <c r="C20" i="3"/>
  <c r="C12" i="3"/>
  <c r="D13" i="1"/>
  <c r="D11" i="1"/>
  <c r="D20" i="1"/>
  <c r="D19" i="1"/>
  <c r="D12" i="1"/>
  <c r="D20" i="3"/>
  <c r="D19" i="3"/>
  <c r="D13" i="3"/>
  <c r="D12" i="3"/>
  <c r="D11" i="3"/>
  <c r="E20" i="1"/>
  <c r="E19" i="1"/>
  <c r="E13" i="1"/>
  <c r="E12" i="1"/>
  <c r="E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<sst xmlns="http://schemas.openxmlformats.org/spreadsheetml/2006/main" count="69" uniqueCount="25">
  <si>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</si>
  <si>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</si>
  <si>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</si>
  <si>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</si>
  <si>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</si>
  <si>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</si>
  <si>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</si>
  <si>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</si>
  <si>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</si>
  <si>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</si>
  <si>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</si>
  <si>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</si>
  <si>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</si>
  <si>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</si>
  <si>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</si>
  <si>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</si>
  <si>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</si>
  <si>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</si>
  <si>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</si>
  <si>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</si>
  <si>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</si>
  <si>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</si>
  <si>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</si>
  <si>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</si>
  <si>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13,66%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</si>
</sst>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20160410_SAMARAEN_PSAMARAE_03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879,13</v>
          </cell>
        </row>
        <row r="12">
          <cell r="B12" t="str">
            <v>1807,82</v>
          </cell>
        </row>
        <row r="13">
          <cell r="B13" t="str">
            <v>3927,07</v>
          </cell>
        </row>
        <row r="15">
          <cell r="B15" t="str">
            <v>879,13</v>
          </cell>
        </row>
        <row r="16">
          <cell r="B16" t="str">
            <v>2872,82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3.17</v>
          </cell>
        </row>
        <row r="14">
          <cell r="B14">
            <v>1.087</v>
          </cell>
        </row>
        <row r="15">
          <cell r="B15">
            <v>0.30499999999999999</v>
          </cell>
        </row>
        <row r="16">
          <cell r="B16">
            <v>1.774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D11" sqref="B11:E2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21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21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21" ht="18" customHeight="1" x14ac:dyDescent="0.2">
      <c r="A4" s="9"/>
      <c r="B4" s="9"/>
      <c r="C4" s="9"/>
      <c r="D4" s="32">
        <v>42430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6" t="s">
        <v>3</v>
      </c>
      <c r="C9" s="46"/>
      <c r="D9" s="46"/>
      <c r="E9" s="46"/>
      <c r="F9" s="11"/>
      <c r="G9" s="11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5">
        <f>[1]Лист1!$B$11+ROUND([1]Лист1!$B$11*0.1366*1.42,2)+B$38</f>
        <v>2129.17</v>
      </c>
      <c r="C11" s="35">
        <f>[1]Лист1!$B$11+ROUND([1]Лист1!$B$11*0.1366*1.42,2)+C$38</f>
        <v>2697.8500000000004</v>
      </c>
      <c r="D11" s="35">
        <f>[1]Лист1!$B$11+ROUND([1]Лист1!$B$11*0.1366*1.42,2)+D$38</f>
        <v>3519.0200000000004</v>
      </c>
      <c r="E11" s="35">
        <f>[1]Лист1!$B$11+ROUND([1]Лист1!$B$11*0.1366*1.42,2)+E$38</f>
        <v>4576.71</v>
      </c>
      <c r="F11" s="11"/>
      <c r="G11" s="11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5">
        <f>[1]Лист1!$B$12+ROUND([1]Лист1!$B$12*0.1366*1.42,2)+B$38</f>
        <v>3238</v>
      </c>
      <c r="C12" s="35">
        <f>[1]Лист1!$B$12+ROUND([1]Лист1!$B$12*0.1366*1.42,2)+C$38</f>
        <v>3806.68</v>
      </c>
      <c r="D12" s="35">
        <f>[1]Лист1!$B$12+ROUND([1]Лист1!$B$12*0.1366*1.42,2)+D$38</f>
        <v>4627.8500000000004</v>
      </c>
      <c r="E12" s="35">
        <f>[1]Лист1!$B$12+ROUND([1]Лист1!$B$12*0.1366*1.42,2)+E$38</f>
        <v>5685.54</v>
      </c>
      <c r="F12" s="11"/>
      <c r="G12" s="11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5">
        <f>[1]Лист1!$B$13+ROUND([1]Лист1!$B$13*0.1366*1.42,2)+B$38</f>
        <v>5768.3200000000006</v>
      </c>
      <c r="C13" s="35">
        <f>[1]Лист1!$B$13+ROUND([1]Лист1!$B$13*0.1366*1.42,2)+C$38</f>
        <v>6337</v>
      </c>
      <c r="D13" s="35">
        <f>[1]Лист1!$B$13+ROUND([1]Лист1!$B$13*0.1366*1.42,2)+D$38</f>
        <v>7158.17</v>
      </c>
      <c r="E13" s="35">
        <f>[1]Лист1!$B$13+ROUND([1]Лист1!$B$13*0.1366*1.42,2)+E$38</f>
        <v>8215.86</v>
      </c>
      <c r="F13" s="11"/>
      <c r="G13" s="11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6"/>
      <c r="C14" s="36"/>
      <c r="D14" s="36"/>
      <c r="E14" s="36"/>
      <c r="F14" s="11"/>
      <c r="G14" s="11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6"/>
      <c r="C15" s="36"/>
      <c r="D15" s="36"/>
      <c r="E15" s="36"/>
      <c r="F15" s="11"/>
      <c r="G15" s="11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6"/>
      <c r="C16" s="36"/>
      <c r="D16" s="36"/>
      <c r="E16" s="36"/>
      <c r="F16" s="11"/>
      <c r="G16" s="11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7" t="s">
        <v>3</v>
      </c>
      <c r="C17" s="47"/>
      <c r="D17" s="47"/>
      <c r="E17" s="47"/>
      <c r="F17" s="11"/>
      <c r="G17" s="11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7" t="s">
        <v>4</v>
      </c>
      <c r="C18" s="37" t="s">
        <v>5</v>
      </c>
      <c r="D18" s="37" t="s">
        <v>6</v>
      </c>
      <c r="E18" s="37" t="s">
        <v>7</v>
      </c>
      <c r="F18" s="11"/>
      <c r="G18" s="11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5">
        <f>[1]Лист1!$B$15+ROUND([1]Лист1!$B$15*0.1366*1.42,2)+B$38</f>
        <v>2129.17</v>
      </c>
      <c r="C19" s="35">
        <f>[1]Лист1!$B$15+ROUND([1]Лист1!$B$15*0.1366*1.42,2)+C$38</f>
        <v>2697.8500000000004</v>
      </c>
      <c r="D19" s="35">
        <f>[1]Лист1!$B$15+ROUND([1]Лист1!$B$15*0.1366*1.42,2)+D$38</f>
        <v>3519.0200000000004</v>
      </c>
      <c r="E19" s="35">
        <f>[1]Лист1!$B$15+ROUND([1]Лист1!$B$15*0.1366*1.42,2)+E$38</f>
        <v>4576.71</v>
      </c>
      <c r="F19" s="11"/>
      <c r="G19" s="11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5">
        <f>[1]Лист1!$B$16+ROUND([1]Лист1!$B$16*0.1366*1.42,2)+B$38</f>
        <v>4509.58</v>
      </c>
      <c r="C20" s="35">
        <f>[1]Лист1!$B$16+ROUND([1]Лист1!$B$16*0.1366*1.42,2)+C$38</f>
        <v>5078.26</v>
      </c>
      <c r="D20" s="35">
        <f>[1]Лист1!$B$16+ROUND([1]Лист1!$B$16*0.1366*1.42,2)+D$38</f>
        <v>5899.43</v>
      </c>
      <c r="E20" s="35">
        <f>[1]Лист1!$B$16+ROUND([1]Лист1!$B$16*0.1366*1.42,2)+E$38</f>
        <v>6957.1200000000008</v>
      </c>
      <c r="F20" s="11"/>
      <c r="G20" s="11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1" t="s">
        <v>13</v>
      </c>
      <c r="B22" s="41"/>
      <c r="C22" s="41"/>
      <c r="D22" s="41"/>
      <c r="E22" s="41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20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8" t="s">
        <v>24</v>
      </c>
      <c r="B26" s="49"/>
      <c r="C26" s="49"/>
      <c r="D26" s="49"/>
      <c r="E26" s="49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49"/>
      <c r="B27" s="49"/>
      <c r="C27" s="49"/>
      <c r="D27" s="49"/>
      <c r="E27" s="49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49"/>
      <c r="B28" s="49"/>
      <c r="C28" s="49"/>
      <c r="D28" s="49"/>
      <c r="E28" s="49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49"/>
      <c r="B29" s="49"/>
      <c r="C29" s="49"/>
      <c r="D29" s="49"/>
      <c r="E29" s="4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21</v>
      </c>
      <c r="B34" s="42">
        <f>[2]услуги!$B$13</f>
        <v>3.17</v>
      </c>
      <c r="C34" s="43"/>
      <c r="D34" s="43"/>
      <c r="E34" s="44"/>
    </row>
    <row r="35" spans="1:5" ht="30" x14ac:dyDescent="0.25">
      <c r="A35" s="14" t="s">
        <v>16</v>
      </c>
      <c r="B35" s="38">
        <f>[2]услуги!$B$14</f>
        <v>1.087</v>
      </c>
      <c r="C35" s="39"/>
      <c r="D35" s="39"/>
      <c r="E35" s="40"/>
    </row>
    <row r="36" spans="1:5" ht="75" x14ac:dyDescent="0.25">
      <c r="A36" s="14" t="s">
        <v>17</v>
      </c>
      <c r="B36" s="38">
        <f>[2]услуги!$B$15</f>
        <v>0.30499999999999999</v>
      </c>
      <c r="C36" s="39"/>
      <c r="D36" s="39"/>
      <c r="E36" s="40"/>
    </row>
    <row r="37" spans="1:5" ht="30.75" thickBot="1" x14ac:dyDescent="0.3">
      <c r="A37" s="15" t="s">
        <v>18</v>
      </c>
      <c r="B37" s="38">
        <f>[2]услуги!$B$16</f>
        <v>1.774</v>
      </c>
      <c r="C37" s="39"/>
      <c r="D37" s="39"/>
      <c r="E37" s="40"/>
    </row>
    <row r="38" spans="1:5" ht="15" thickBot="1" x14ac:dyDescent="0.25">
      <c r="A38" s="8" t="s">
        <v>15</v>
      </c>
      <c r="B38" s="16">
        <f>B33+B34</f>
        <v>1079.51</v>
      </c>
      <c r="C38" s="16">
        <f>C33+B34</f>
        <v>1648.19</v>
      </c>
      <c r="D38" s="16">
        <f>D33+B34</f>
        <v>2469.36</v>
      </c>
      <c r="E38" s="17">
        <f>E33+B34</f>
        <v>3527.05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15" ht="24" customHeight="1" x14ac:dyDescent="0.2">
      <c r="A4" s="9"/>
      <c r="B4" s="9"/>
      <c r="C4" s="9"/>
      <c r="D4" s="32">
        <v>42430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6" t="s">
        <v>3</v>
      </c>
      <c r="C9" s="46"/>
      <c r="D9" s="46"/>
      <c r="E9" s="46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[1]Лист1!$B$11+ROUND([1]Лист1!$B$11*0.1366*1.42,2)+B$38</f>
        <v>1052.8300000000002</v>
      </c>
      <c r="C11" s="26">
        <f>[1]Лист1!$B$11+ROUND([1]Лист1!$B$11*0.1366*1.42,2)+C$38</f>
        <v>1052.8300000000002</v>
      </c>
      <c r="D11" s="26">
        <f>[1]Лист1!$B$11+ROUND([1]Лист1!$B$11*0.1366*1.42,2)+D$38</f>
        <v>1052.8300000000002</v>
      </c>
      <c r="E11" s="26">
        <f>[1]Лист1!$B$11+ROUND([1]Лист1!$B$11*0.1366*1.42,2)+E$38</f>
        <v>1052.8300000000002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[1]Лист1!$B$12+ROUND([1]Лист1!$B$12*0.1366*1.42,2)+B$38</f>
        <v>2161.66</v>
      </c>
      <c r="C12" s="26">
        <f>[1]Лист1!$B$12+ROUND([1]Лист1!$B$12*0.1366*1.42,2)+C$38</f>
        <v>2161.66</v>
      </c>
      <c r="D12" s="26">
        <f>[1]Лист1!$B$12+ROUND([1]Лист1!$B$12*0.1366*1.42,2)+D$38</f>
        <v>2161.66</v>
      </c>
      <c r="E12" s="26">
        <f>[1]Лист1!$B$12+ROUND([1]Лист1!$B$12*0.1366*1.42,2)+E$38</f>
        <v>2161.66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[1]Лист1!$B$13+ROUND([1]Лист1!$B$13*0.1366*1.42,2)+B$38</f>
        <v>4691.9800000000005</v>
      </c>
      <c r="C13" s="26">
        <f>[1]Лист1!$B$13+ROUND([1]Лист1!$B$13*0.1366*1.42,2)+C$38</f>
        <v>4691.9800000000005</v>
      </c>
      <c r="D13" s="26">
        <f>[1]Лист1!$B$13+ROUND([1]Лист1!$B$13*0.1366*1.42,2)+D$38</f>
        <v>4691.9800000000005</v>
      </c>
      <c r="E13" s="26">
        <f>[1]Лист1!$B$13+ROUND([1]Лист1!$B$13*0.1366*1.42,2)+E$38</f>
        <v>4691.9800000000005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6" t="s">
        <v>3</v>
      </c>
      <c r="C17" s="46"/>
      <c r="D17" s="46"/>
      <c r="E17" s="46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[1]Лист1!$B$15+ROUND([1]Лист1!$B$15*0.1366*1.42,2)+B$38</f>
        <v>1052.8300000000002</v>
      </c>
      <c r="C19" s="26">
        <f>[1]Лист1!$B$15+ROUND([1]Лист1!$B$15*0.1366*1.42,2)+C$38</f>
        <v>1052.8300000000002</v>
      </c>
      <c r="D19" s="26">
        <f>[1]Лист1!$B$15+ROUND([1]Лист1!$B$15*0.1366*1.42,2)+D$38</f>
        <v>1052.8300000000002</v>
      </c>
      <c r="E19" s="26">
        <f>[1]Лист1!$B$15+ROUND([1]Лист1!$B$15*0.1366*1.42,2)+E$38</f>
        <v>1052.8300000000002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[1]Лист1!$B$16+ROUND([1]Лист1!$B$16*0.1366*1.42,2)+B$38</f>
        <v>3433.2400000000002</v>
      </c>
      <c r="C20" s="26">
        <f>[1]Лист1!$B$16+ROUND([1]Лист1!$B$16*0.1366*1.42,2)+C$38</f>
        <v>3433.2400000000002</v>
      </c>
      <c r="D20" s="26">
        <f>[1]Лист1!$B$16+ROUND([1]Лист1!$B$16*0.1366*1.42,2)+D$38</f>
        <v>3433.2400000000002</v>
      </c>
      <c r="E20" s="26">
        <f>[1]Лист1!$B$16+ROUND([1]Лист1!$B$16*0.1366*1.42,2)+E$38</f>
        <v>3433.2400000000002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5.75" x14ac:dyDescent="0.25">
      <c r="F21" s="11"/>
      <c r="G21" s="11"/>
      <c r="H21" s="11"/>
      <c r="I21" s="25"/>
      <c r="J21" s="25"/>
      <c r="K21" s="25"/>
      <c r="L21" s="25"/>
    </row>
    <row r="22" spans="1:15" ht="15.75" x14ac:dyDescent="0.25">
      <c r="A22" s="41" t="s">
        <v>13</v>
      </c>
      <c r="B22" s="41"/>
      <c r="C22" s="41"/>
      <c r="D22" s="41"/>
      <c r="E22" s="41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8" t="s">
        <v>24</v>
      </c>
      <c r="B26" s="49"/>
      <c r="C26" s="49"/>
      <c r="D26" s="49"/>
      <c r="E26" s="49"/>
      <c r="F26" s="11"/>
      <c r="G26" s="11"/>
      <c r="H26" s="11"/>
      <c r="I26" s="11"/>
    </row>
    <row r="27" spans="1:15" ht="15.75" x14ac:dyDescent="0.25">
      <c r="A27" s="49"/>
      <c r="B27" s="49"/>
      <c r="C27" s="49"/>
      <c r="D27" s="49"/>
      <c r="E27" s="49"/>
      <c r="F27" s="11"/>
      <c r="G27" s="11"/>
      <c r="H27" s="11"/>
      <c r="I27" s="11"/>
    </row>
    <row r="28" spans="1:15" ht="15.75" x14ac:dyDescent="0.25">
      <c r="A28" s="49"/>
      <c r="B28" s="49"/>
      <c r="C28" s="49"/>
      <c r="D28" s="49"/>
      <c r="E28" s="49"/>
      <c r="F28" s="11"/>
      <c r="G28" s="11"/>
      <c r="H28" s="11"/>
      <c r="I28" s="11"/>
    </row>
    <row r="29" spans="1:15" ht="15.75" x14ac:dyDescent="0.25">
      <c r="A29" s="49"/>
      <c r="B29" s="49"/>
      <c r="C29" s="49"/>
      <c r="D29" s="49"/>
      <c r="E29" s="49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21</v>
      </c>
      <c r="B34" s="42">
        <f>'через сети'!B34:E34</f>
        <v>3.17</v>
      </c>
      <c r="C34" s="43"/>
      <c r="D34" s="43"/>
      <c r="E34" s="44"/>
    </row>
    <row r="35" spans="1:5" ht="30" x14ac:dyDescent="0.25">
      <c r="A35" s="14" t="s">
        <v>16</v>
      </c>
      <c r="B35" s="38">
        <f>'через сети'!B35:E35</f>
        <v>1.087</v>
      </c>
      <c r="C35" s="39"/>
      <c r="D35" s="39"/>
      <c r="E35" s="40"/>
    </row>
    <row r="36" spans="1:5" ht="75" x14ac:dyDescent="0.25">
      <c r="A36" s="14" t="s">
        <v>17</v>
      </c>
      <c r="B36" s="38">
        <f>'через сети'!B36:E36</f>
        <v>0.30499999999999999</v>
      </c>
      <c r="C36" s="39"/>
      <c r="D36" s="39"/>
      <c r="E36" s="40"/>
    </row>
    <row r="37" spans="1:5" ht="30.75" thickBot="1" x14ac:dyDescent="0.3">
      <c r="A37" s="15" t="s">
        <v>18</v>
      </c>
      <c r="B37" s="38">
        <f>'через сети'!B37:E37</f>
        <v>1.774</v>
      </c>
      <c r="C37" s="39"/>
      <c r="D37" s="39"/>
      <c r="E37" s="40"/>
    </row>
    <row r="38" spans="1:5" ht="15" thickBot="1" x14ac:dyDescent="0.25">
      <c r="A38" s="8" t="s">
        <v>15</v>
      </c>
      <c r="B38" s="16">
        <f>B34</f>
        <v>3.17</v>
      </c>
      <c r="C38" s="16">
        <f>B34</f>
        <v>3.17</v>
      </c>
      <c r="D38" s="16">
        <f>B34</f>
        <v>3.17</v>
      </c>
      <c r="E38" s="18">
        <f>B34</f>
        <v>3.17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2016-04-14T10:54:47Z</dcterms:modified>
</cp:coreProperties>
</file>