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120" yWindow="135" windowWidth="19020" windowHeight="11895" tabRatio="552" activeTab="1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B34" i="1" l="1"/>
  <c r="B37" i="1" l="1"/>
  <c r="B36" i="1"/>
  <c r="B35" i="1"/>
  <c r="E33" i="1"/>
  <c r="D33" i="1"/>
  <c r="C33" i="1"/>
  <c r="B33" i="1"/>
  <c r="B38" i="1" s="1"/>
  <c r="B12" i="1" s="1"/>
  <c r="B34" i="3" l="1"/>
  <c r="B37" i="3" l="1"/>
  <c r="B36" i="3"/>
  <c r="B35" i="3"/>
  <c r="E38" i="1" l="1"/>
  <c r="E12" i="1" s="1"/>
  <c r="E20" i="1" l="1"/>
  <c r="E19" i="1"/>
  <c r="E13" i="1"/>
  <c r="E11" i="1"/>
  <c r="D38" i="1"/>
  <c r="D12" i="1" s="1"/>
  <c r="C38" i="1"/>
  <c r="C12" i="1" s="1"/>
  <c r="E38" i="3"/>
  <c r="D38" i="3"/>
  <c r="C38" i="3"/>
  <c r="B38" i="3"/>
  <c r="E20" i="3" l="1"/>
  <c r="E19" i="3"/>
  <c r="E13" i="3"/>
  <c r="E12" i="3"/>
  <c r="E11" i="3"/>
  <c r="B13" i="3"/>
  <c r="B12" i="3"/>
  <c r="B20" i="3"/>
  <c r="B19" i="3"/>
  <c r="B11" i="3"/>
  <c r="B20" i="1"/>
  <c r="B13" i="1"/>
  <c r="B11" i="1"/>
  <c r="B19" i="1"/>
  <c r="C20" i="3"/>
  <c r="C19" i="3"/>
  <c r="C12" i="3"/>
  <c r="C11" i="3"/>
  <c r="C13" i="3"/>
  <c r="C20" i="1"/>
  <c r="C19" i="1"/>
  <c r="C11" i="1"/>
  <c r="C13" i="1"/>
  <c r="D20" i="3"/>
  <c r="D19" i="3"/>
  <c r="D13" i="3"/>
  <c r="D12" i="3"/>
  <c r="D11" i="3"/>
  <c r="D20" i="1"/>
  <c r="D19" i="1"/>
  <c r="D13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<sst xmlns="http://schemas.openxmlformats.org/spreadsheetml/2006/main" count="69" uniqueCount="25">
  <si>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</si>
  <si>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</si>
  <si>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</si>
  <si>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</si>
  <si>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</si>
  <si>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</si>
  <si>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</si>
  <si>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</si>
  <si>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</si>
  <si>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</si>
  <si>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</si>
  <si>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</si>
  <si>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</si>
  <si>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</si>
  <si>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</si>
  <si>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</si>
  <si>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</si>
  <si>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</si>
  <si>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</si>
  <si>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</si>
  <si>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</si>
  <si>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</si>
  <si>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</si>
  <si>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</si>
  <si>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12,67%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</si>
</sst>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/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20160310_SAMARAEN_PSAMARAE_02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56;&#1040;&#1057;&#1063;&#1045;&#1058;%20&#1062;&#1045;&#1053;%20&#1060;&#1077;&#1074;&#1088;&#107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875</v>
          </cell>
        </row>
        <row r="12">
          <cell r="B12" t="str">
            <v>1669,77</v>
          </cell>
        </row>
        <row r="13">
          <cell r="B13" t="str">
            <v>3255,1</v>
          </cell>
        </row>
        <row r="15">
          <cell r="B15" t="str">
            <v>875</v>
          </cell>
        </row>
        <row r="16">
          <cell r="B16" t="str">
            <v>2473,49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3.32</v>
          </cell>
        </row>
        <row r="14">
          <cell r="B14">
            <v>1.212</v>
          </cell>
        </row>
        <row r="15">
          <cell r="B15">
            <v>0.34100000000000003</v>
          </cell>
        </row>
        <row r="16">
          <cell r="B16">
            <v>1.7709999999999999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zoomScale="80" zoomScaleNormal="80" workbookViewId="0">
      <selection activeCell="B7" sqref="A7:E25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  <col min="6" max="6" width="11.28515625" bestFit="1" customWidth="1"/>
    <col min="8" max="9" width="11.28515625" bestFit="1" customWidth="1"/>
  </cols>
  <sheetData>
    <row r="1" spans="1:10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22"/>
    </row>
    <row r="2" spans="1:10" ht="15.75" x14ac:dyDescent="0.2">
      <c r="A2" s="38"/>
      <c r="B2" s="38"/>
      <c r="C2" s="38"/>
      <c r="D2" s="38"/>
      <c r="E2" s="38"/>
      <c r="F2" s="38"/>
      <c r="G2" s="38"/>
      <c r="H2" s="38"/>
      <c r="I2" s="38"/>
      <c r="J2" s="22"/>
    </row>
    <row r="3" spans="1:10" ht="15.75" x14ac:dyDescent="0.2">
      <c r="A3" s="38"/>
      <c r="B3" s="38"/>
      <c r="C3" s="38"/>
      <c r="D3" s="38"/>
      <c r="E3" s="38"/>
      <c r="F3" s="38"/>
      <c r="G3" s="38"/>
      <c r="H3" s="38"/>
      <c r="I3" s="38"/>
      <c r="J3" s="22"/>
    </row>
    <row r="4" spans="1:10" ht="18" customHeight="1" x14ac:dyDescent="0.2">
      <c r="A4" s="9"/>
      <c r="B4" s="9"/>
      <c r="C4" s="9"/>
      <c r="D4" s="29">
        <v>42401</v>
      </c>
      <c r="E4" s="9"/>
      <c r="F4" s="9"/>
      <c r="G4" s="9"/>
      <c r="H4" s="9"/>
      <c r="I4" s="9"/>
      <c r="J4" s="22"/>
    </row>
    <row r="5" spans="1:10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  <c r="J5" s="11"/>
    </row>
    <row r="6" spans="1:10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75" x14ac:dyDescent="0.25">
      <c r="A7" s="43" t="s">
        <v>1</v>
      </c>
      <c r="B7" s="43"/>
      <c r="C7" s="43"/>
      <c r="D7" s="43"/>
      <c r="E7" s="43"/>
      <c r="F7" s="11"/>
      <c r="G7" s="11"/>
      <c r="H7" s="11"/>
      <c r="I7" s="11"/>
      <c r="J7" s="11"/>
    </row>
    <row r="8" spans="1:10" ht="15.75" x14ac:dyDescent="0.25">
      <c r="A8" s="43"/>
      <c r="B8" s="43"/>
      <c r="C8" s="43"/>
      <c r="D8" s="43"/>
      <c r="E8" s="43"/>
      <c r="F8" s="11"/>
      <c r="G8" s="11"/>
      <c r="H8" s="11"/>
      <c r="I8" s="11"/>
      <c r="J8" s="11"/>
    </row>
    <row r="9" spans="1:10" ht="15.75" x14ac:dyDescent="0.25">
      <c r="A9" s="44" t="s">
        <v>2</v>
      </c>
      <c r="B9" s="45" t="s">
        <v>3</v>
      </c>
      <c r="C9" s="45"/>
      <c r="D9" s="45"/>
      <c r="E9" s="45"/>
      <c r="F9" s="11"/>
      <c r="G9" s="11"/>
      <c r="H9" s="11"/>
      <c r="I9" s="11"/>
      <c r="J9" s="11"/>
    </row>
    <row r="10" spans="1:10" ht="15.75" x14ac:dyDescent="0.25">
      <c r="A10" s="46"/>
      <c r="B10" s="44" t="s">
        <v>4</v>
      </c>
      <c r="C10" s="44" t="s">
        <v>5</v>
      </c>
      <c r="D10" s="44" t="s">
        <v>6</v>
      </c>
      <c r="E10" s="44" t="s">
        <v>7</v>
      </c>
      <c r="F10" s="11"/>
      <c r="G10" s="11"/>
      <c r="H10" s="11"/>
      <c r="I10" s="11"/>
      <c r="J10" s="11"/>
    </row>
    <row r="11" spans="1:10" ht="15.75" x14ac:dyDescent="0.25">
      <c r="A11" s="46" t="s">
        <v>8</v>
      </c>
      <c r="B11" s="42">
        <f>[1]Лист1!$B$11+ROUND([1]Лист1!$B$11*0.1267*1.42,2)+B$38</f>
        <v>2112.08</v>
      </c>
      <c r="C11" s="42">
        <f>[1]Лист1!$B$11+ROUND([1]Лист1!$B$11*0.1267*1.42,2)+C$38</f>
        <v>2680.76</v>
      </c>
      <c r="D11" s="42">
        <f>[1]Лист1!$B$11+ROUND([1]Лист1!$B$11*0.1267*1.42,2)+D$38</f>
        <v>3501.9300000000003</v>
      </c>
      <c r="E11" s="42">
        <f>[1]Лист1!$B$11+ROUND([1]Лист1!$B$11*0.1267*1.42,2)+E$38</f>
        <v>4559.6200000000008</v>
      </c>
      <c r="F11" s="11"/>
      <c r="G11" s="11"/>
      <c r="H11" s="11"/>
      <c r="I11" s="11"/>
      <c r="J11" s="11"/>
    </row>
    <row r="12" spans="1:10" ht="15.75" x14ac:dyDescent="0.25">
      <c r="A12" s="46" t="s">
        <v>9</v>
      </c>
      <c r="B12" s="42">
        <f>[1]Лист1!$B$12+ROUND([1]Лист1!$B$12*0.1267*1.42,2)+B$38+0.01</f>
        <v>3049.8500000000004</v>
      </c>
      <c r="C12" s="42">
        <f>[1]Лист1!$B$12+ROUND([1]Лист1!$B$12*0.1267*1.42,2)+C$38+0.01</f>
        <v>3618.53</v>
      </c>
      <c r="D12" s="42">
        <f>[1]Лист1!$B$12+ROUND([1]Лист1!$B$12*0.1267*1.42,2)+D$38+0.01</f>
        <v>4439.7000000000007</v>
      </c>
      <c r="E12" s="42">
        <f>[1]Лист1!$B$12+ROUND([1]Лист1!$B$12*0.1267*1.42,2)+E$38+0.01</f>
        <v>5497.39</v>
      </c>
      <c r="F12" s="11"/>
      <c r="G12" s="11"/>
      <c r="H12" s="30"/>
      <c r="I12" s="30"/>
      <c r="J12" s="11"/>
    </row>
    <row r="13" spans="1:10" ht="15.75" x14ac:dyDescent="0.25">
      <c r="A13" s="46" t="s">
        <v>10</v>
      </c>
      <c r="B13" s="42">
        <f>[1]Лист1!$B$13+ROUND([1]Лист1!$B$13*0.1267*1.42,2)+B$38</f>
        <v>4920.3999999999996</v>
      </c>
      <c r="C13" s="42">
        <f>[1]Лист1!$B$13+ROUND([1]Лист1!$B$13*0.1267*1.42,2)+C$38</f>
        <v>5489.08</v>
      </c>
      <c r="D13" s="42">
        <f>[1]Лист1!$B$13+ROUND([1]Лист1!$B$13*0.1267*1.42,2)+D$38</f>
        <v>6310.25</v>
      </c>
      <c r="E13" s="42">
        <f>[1]Лист1!$B$13+ROUND([1]Лист1!$B$13*0.1267*1.42,2)+E$38</f>
        <v>7367.9400000000005</v>
      </c>
      <c r="F13" s="30"/>
      <c r="G13" s="11"/>
      <c r="H13" s="11"/>
      <c r="I13" s="11"/>
      <c r="J13" s="11"/>
    </row>
    <row r="14" spans="1:10" ht="15.75" x14ac:dyDescent="0.25">
      <c r="A14" s="43"/>
      <c r="B14" s="43"/>
      <c r="C14" s="43"/>
      <c r="D14" s="43"/>
      <c r="E14" s="43"/>
      <c r="F14" s="11"/>
      <c r="G14" s="11"/>
      <c r="H14" s="11"/>
      <c r="I14" s="11"/>
      <c r="J14" s="11"/>
    </row>
    <row r="15" spans="1:10" ht="15.75" x14ac:dyDescent="0.25">
      <c r="A15" s="43" t="s">
        <v>11</v>
      </c>
      <c r="B15" s="43"/>
      <c r="C15" s="43"/>
      <c r="D15" s="43"/>
      <c r="E15" s="43"/>
      <c r="F15" s="11"/>
      <c r="G15" s="11"/>
      <c r="H15" s="11"/>
      <c r="I15" s="11"/>
      <c r="J15" s="11"/>
    </row>
    <row r="16" spans="1:10" ht="15.75" x14ac:dyDescent="0.25">
      <c r="A16" s="43"/>
      <c r="B16" s="43"/>
      <c r="C16" s="43"/>
      <c r="D16" s="43"/>
      <c r="E16" s="43"/>
      <c r="F16" s="11"/>
      <c r="G16" s="11"/>
      <c r="H16" s="11"/>
      <c r="I16" s="11"/>
      <c r="J16" s="11"/>
    </row>
    <row r="17" spans="1:10" ht="15.75" x14ac:dyDescent="0.25">
      <c r="A17" s="44" t="s">
        <v>2</v>
      </c>
      <c r="B17" s="45" t="s">
        <v>3</v>
      </c>
      <c r="C17" s="45"/>
      <c r="D17" s="45"/>
      <c r="E17" s="45"/>
      <c r="F17" s="11"/>
      <c r="G17" s="11"/>
      <c r="H17" s="11"/>
      <c r="I17" s="11"/>
      <c r="J17" s="11"/>
    </row>
    <row r="18" spans="1:10" ht="15.75" x14ac:dyDescent="0.25">
      <c r="A18" s="46"/>
      <c r="B18" s="44" t="s">
        <v>4</v>
      </c>
      <c r="C18" s="44" t="s">
        <v>5</v>
      </c>
      <c r="D18" s="44" t="s">
        <v>6</v>
      </c>
      <c r="E18" s="44" t="s">
        <v>7</v>
      </c>
      <c r="F18" s="11"/>
      <c r="G18" s="11"/>
      <c r="H18" s="11"/>
      <c r="I18" s="11"/>
      <c r="J18" s="11"/>
    </row>
    <row r="19" spans="1:10" ht="15.75" x14ac:dyDescent="0.25">
      <c r="A19" s="46" t="s">
        <v>8</v>
      </c>
      <c r="B19" s="42">
        <f>[1]Лист1!$B$15+ROUND([1]Лист1!$B$15*0.1267*1.42,2)+B$38</f>
        <v>2112.08</v>
      </c>
      <c r="C19" s="42">
        <f>[1]Лист1!$B$15+ROUND([1]Лист1!$B$15*0.1267*1.42,2)+C$38</f>
        <v>2680.76</v>
      </c>
      <c r="D19" s="42">
        <f>[1]Лист1!$B$15+ROUND([1]Лист1!$B$15*0.1267*1.42,2)+D$38</f>
        <v>3501.9300000000003</v>
      </c>
      <c r="E19" s="42">
        <f>[1]Лист1!$B$15+ROUND([1]Лист1!$B$15*0.1267*1.42,2)+E$38</f>
        <v>4559.6200000000008</v>
      </c>
      <c r="F19" s="11"/>
      <c r="G19" s="11"/>
      <c r="H19" s="11"/>
      <c r="I19" s="11"/>
      <c r="J19" s="11"/>
    </row>
    <row r="20" spans="1:10" ht="15.75" x14ac:dyDescent="0.25">
      <c r="A20" s="46" t="s">
        <v>12</v>
      </c>
      <c r="B20" s="42">
        <f>[1]Лист1!$B$16+ROUND([1]Лист1!$B$16*0.1267*1.42,2)+B$38</f>
        <v>3998.1699999999996</v>
      </c>
      <c r="C20" s="42">
        <f>[1]Лист1!$B$16+ROUND([1]Лист1!$B$16*0.1267*1.42,2)+C$38</f>
        <v>4566.8499999999995</v>
      </c>
      <c r="D20" s="42">
        <f>[1]Лист1!$B$16+ROUND([1]Лист1!$B$16*0.1267*1.42,2)+D$38</f>
        <v>5388.02</v>
      </c>
      <c r="E20" s="42">
        <f>[1]Лист1!$B$16+ROUND([1]Лист1!$B$16*0.1267*1.42,2)+E$38</f>
        <v>6445.71</v>
      </c>
      <c r="F20" s="11"/>
      <c r="G20" s="11"/>
      <c r="H20" s="11"/>
      <c r="I20" s="11"/>
      <c r="J20" s="11"/>
    </row>
    <row r="21" spans="1:10" x14ac:dyDescent="0.2">
      <c r="A21" s="47"/>
      <c r="B21" s="47"/>
      <c r="C21" s="47"/>
      <c r="D21" s="47"/>
      <c r="E21" s="47"/>
    </row>
    <row r="22" spans="1:10" ht="13.5" x14ac:dyDescent="0.25">
      <c r="A22" s="48" t="s">
        <v>13</v>
      </c>
      <c r="B22" s="48"/>
      <c r="C22" s="48"/>
      <c r="D22" s="48"/>
      <c r="E22" s="48"/>
    </row>
    <row r="23" spans="1:10" ht="13.5" x14ac:dyDescent="0.25">
      <c r="A23" s="49"/>
      <c r="B23" s="49"/>
      <c r="C23" s="49"/>
      <c r="D23" s="49"/>
      <c r="E23" s="49"/>
    </row>
    <row r="24" spans="1:10" ht="15.75" x14ac:dyDescent="0.25">
      <c r="A24" s="50" t="s">
        <v>20</v>
      </c>
      <c r="B24" s="49"/>
      <c r="C24" s="49"/>
      <c r="D24" s="49"/>
      <c r="E24" s="49"/>
    </row>
    <row r="25" spans="1:10" x14ac:dyDescent="0.2">
      <c r="A25" s="47"/>
      <c r="B25" s="47"/>
      <c r="C25" s="47"/>
      <c r="D25" s="47"/>
      <c r="E25" s="47"/>
    </row>
    <row r="26" spans="1:10" ht="15.75" customHeight="1" x14ac:dyDescent="0.2">
      <c r="A26" s="40" t="s">
        <v>24</v>
      </c>
      <c r="B26" s="41"/>
      <c r="C26" s="41"/>
      <c r="D26" s="41"/>
      <c r="E26" s="41"/>
    </row>
    <row r="27" spans="1:10" ht="12.75" customHeight="1" x14ac:dyDescent="0.2">
      <c r="A27" s="41"/>
      <c r="B27" s="41"/>
      <c r="C27" s="41"/>
      <c r="D27" s="41"/>
      <c r="E27" s="41"/>
    </row>
    <row r="28" spans="1:10" ht="15.75" customHeight="1" x14ac:dyDescent="0.2">
      <c r="A28" s="41"/>
      <c r="B28" s="41"/>
      <c r="C28" s="41"/>
      <c r="D28" s="41"/>
      <c r="E28" s="41"/>
    </row>
    <row r="29" spans="1:10" ht="16.5" customHeight="1" x14ac:dyDescent="0.2">
      <c r="A29" s="41"/>
      <c r="B29" s="41"/>
      <c r="C29" s="41"/>
      <c r="D29" s="41"/>
      <c r="E29" s="41"/>
    </row>
    <row r="30" spans="1:10" ht="12" customHeight="1" x14ac:dyDescent="0.2">
      <c r="A30" s="20"/>
      <c r="B30" s="20"/>
      <c r="C30" s="20"/>
      <c r="D30" s="20"/>
      <c r="E30" s="20"/>
    </row>
    <row r="31" spans="1:10" ht="15.75" thickBot="1" x14ac:dyDescent="0.3">
      <c r="A31" s="1" t="s">
        <v>19</v>
      </c>
      <c r="B31" s="2"/>
      <c r="C31" s="2"/>
      <c r="D31" s="2"/>
      <c r="E31" s="2"/>
    </row>
    <row r="32" spans="1:10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4">
        <f>[2]услуги!$B$5</f>
        <v>1076.3399999999999</v>
      </c>
      <c r="C33" s="25">
        <f>[2]услуги!$C$5</f>
        <v>1645.02</v>
      </c>
      <c r="D33" s="25">
        <f>[2]услуги!$D$5</f>
        <v>2466.19</v>
      </c>
      <c r="E33" s="26">
        <f>[2]услуги!$E$5</f>
        <v>3523.88</v>
      </c>
    </row>
    <row r="34" spans="1:5" ht="150" x14ac:dyDescent="0.25">
      <c r="A34" s="14" t="s">
        <v>21</v>
      </c>
      <c r="B34" s="35">
        <f>[2]услуги!$B$13</f>
        <v>3.32</v>
      </c>
      <c r="C34" s="36"/>
      <c r="D34" s="36"/>
      <c r="E34" s="37"/>
    </row>
    <row r="35" spans="1:5" ht="30" x14ac:dyDescent="0.25">
      <c r="A35" s="14" t="s">
        <v>16</v>
      </c>
      <c r="B35" s="31">
        <f>[2]услуги!$B$14</f>
        <v>1.212</v>
      </c>
      <c r="C35" s="32"/>
      <c r="D35" s="32"/>
      <c r="E35" s="33"/>
    </row>
    <row r="36" spans="1:5" ht="75" x14ac:dyDescent="0.25">
      <c r="A36" s="14" t="s">
        <v>17</v>
      </c>
      <c r="B36" s="31">
        <f>[2]услуги!$B$15</f>
        <v>0.34100000000000003</v>
      </c>
      <c r="C36" s="32"/>
      <c r="D36" s="32"/>
      <c r="E36" s="33"/>
    </row>
    <row r="37" spans="1:5" ht="30.75" thickBot="1" x14ac:dyDescent="0.3">
      <c r="A37" s="15" t="s">
        <v>18</v>
      </c>
      <c r="B37" s="31">
        <f>[2]услуги!$B$16</f>
        <v>1.7709999999999999</v>
      </c>
      <c r="C37" s="32"/>
      <c r="D37" s="32"/>
      <c r="E37" s="33"/>
    </row>
    <row r="38" spans="1:5" ht="15" thickBot="1" x14ac:dyDescent="0.25">
      <c r="A38" s="8" t="s">
        <v>15</v>
      </c>
      <c r="B38" s="16">
        <f>B33+B34</f>
        <v>1079.6599999999999</v>
      </c>
      <c r="C38" s="16">
        <f>C33+B34</f>
        <v>1648.34</v>
      </c>
      <c r="D38" s="16">
        <f>D33+B34</f>
        <v>2469.5100000000002</v>
      </c>
      <c r="E38" s="17">
        <f>E33+B34</f>
        <v>3527.2000000000003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abSelected="1" zoomScale="80" zoomScaleNormal="80" workbookViewId="0">
      <selection activeCell="H31" sqref="H31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9"/>
      <c r="B4" s="9"/>
      <c r="C4" s="9"/>
      <c r="D4" s="29">
        <v>42401</v>
      </c>
      <c r="E4" s="9"/>
      <c r="F4" s="9"/>
      <c r="G4" s="9"/>
      <c r="H4" s="9"/>
      <c r="I4" s="9"/>
    </row>
    <row r="5" spans="1:9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7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2"/>
      <c r="B10" s="27" t="s">
        <v>4</v>
      </c>
      <c r="C10" s="27" t="s">
        <v>5</v>
      </c>
      <c r="D10" s="27" t="s">
        <v>6</v>
      </c>
      <c r="E10" s="27" t="s">
        <v>7</v>
      </c>
      <c r="F10" s="11"/>
      <c r="G10" s="11"/>
      <c r="H10" s="11"/>
      <c r="I10" s="11"/>
    </row>
    <row r="11" spans="1:9" ht="15.75" x14ac:dyDescent="0.25">
      <c r="A11" s="12" t="s">
        <v>8</v>
      </c>
      <c r="B11" s="23">
        <f>[1]Лист1!$B$11+ROUND([1]Лист1!$B$11*0.1267*1.42,2)+B$38</f>
        <v>1035.74</v>
      </c>
      <c r="C11" s="23">
        <f>[1]Лист1!$B$11+ROUND([1]Лист1!$B$11*0.1267*1.42,2)+C$38</f>
        <v>1035.74</v>
      </c>
      <c r="D11" s="23">
        <f>[1]Лист1!$B$11+ROUND([1]Лист1!$B$11*0.1267*1.42,2)+D$38</f>
        <v>1035.74</v>
      </c>
      <c r="E11" s="23">
        <f>[1]Лист1!$B$11+ROUND([1]Лист1!$B$11*0.1267*1.42,2)+E$38</f>
        <v>1035.74</v>
      </c>
      <c r="F11" s="11"/>
      <c r="G11" s="11"/>
      <c r="H11" s="11"/>
      <c r="I11" s="11"/>
    </row>
    <row r="12" spans="1:9" ht="15.75" x14ac:dyDescent="0.25">
      <c r="A12" s="12" t="s">
        <v>9</v>
      </c>
      <c r="B12" s="23">
        <f>[1]Лист1!$B$12+ROUND([1]Лист1!$B$12*0.1267*1.42,2)+B$38</f>
        <v>1973.5</v>
      </c>
      <c r="C12" s="23">
        <f>[1]Лист1!$B$12+ROUND([1]Лист1!$B$12*0.1267*1.42,2)+C$38</f>
        <v>1973.5</v>
      </c>
      <c r="D12" s="23">
        <f>[1]Лист1!$B$12+ROUND([1]Лист1!$B$12*0.1267*1.42,2)+D$38</f>
        <v>1973.5</v>
      </c>
      <c r="E12" s="23">
        <f>[1]Лист1!$B$12+ROUND([1]Лист1!$B$12*0.1267*1.42,2)+E$38</f>
        <v>1973.5</v>
      </c>
      <c r="F12" s="11"/>
      <c r="G12" s="11"/>
      <c r="H12" s="11"/>
      <c r="I12" s="11"/>
    </row>
    <row r="13" spans="1:9" ht="15.75" x14ac:dyDescent="0.25">
      <c r="A13" s="12" t="s">
        <v>10</v>
      </c>
      <c r="B13" s="23">
        <f>[1]Лист1!$B$13+ROUND([1]Лист1!$B$13*0.1267*1.42,2)+B$38</f>
        <v>3844.06</v>
      </c>
      <c r="C13" s="23">
        <f>[1]Лист1!$B$13+ROUND([1]Лист1!$B$13*0.1267*1.42,2)+C$38</f>
        <v>3844.06</v>
      </c>
      <c r="D13" s="23">
        <f>[1]Лист1!$B$13+ROUND([1]Лист1!$B$13*0.1267*1.42,2)+D$38</f>
        <v>3844.06</v>
      </c>
      <c r="E13" s="23">
        <f>[1]Лист1!$B$13+ROUND([1]Лист1!$B$13*0.1267*1.42,2)+E$38</f>
        <v>3844.06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7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2"/>
      <c r="B18" s="27" t="s">
        <v>4</v>
      </c>
      <c r="C18" s="27" t="s">
        <v>5</v>
      </c>
      <c r="D18" s="27" t="s">
        <v>6</v>
      </c>
      <c r="E18" s="27" t="s">
        <v>7</v>
      </c>
      <c r="F18" s="11"/>
      <c r="G18" s="11"/>
      <c r="H18" s="11"/>
      <c r="I18" s="11"/>
    </row>
    <row r="19" spans="1:9" ht="15.75" x14ac:dyDescent="0.25">
      <c r="A19" s="12" t="s">
        <v>8</v>
      </c>
      <c r="B19" s="23">
        <f>[1]Лист1!$B$15+ROUND([1]Лист1!$B$15*0.1267*1.42,2)+B$38</f>
        <v>1035.74</v>
      </c>
      <c r="C19" s="23">
        <f>[1]Лист1!$B$15+ROUND([1]Лист1!$B$15*0.1267*1.42,2)+C$38</f>
        <v>1035.74</v>
      </c>
      <c r="D19" s="23">
        <f>[1]Лист1!$B$15+ROUND([1]Лист1!$B$15*0.1267*1.42,2)+D$38</f>
        <v>1035.74</v>
      </c>
      <c r="E19" s="23">
        <f>[1]Лист1!$B$15+ROUND([1]Лист1!$B$15*0.1267*1.42,2)+E$38</f>
        <v>1035.74</v>
      </c>
      <c r="F19" s="11"/>
      <c r="G19" s="11"/>
      <c r="H19" s="11"/>
      <c r="I19" s="11"/>
    </row>
    <row r="20" spans="1:9" ht="15.75" x14ac:dyDescent="0.25">
      <c r="A20" s="12" t="s">
        <v>12</v>
      </c>
      <c r="B20" s="23">
        <f>[1]Лист1!$B$16+ROUND([1]Лист1!$B$16*0.1267*1.42,2)+B$38</f>
        <v>2921.83</v>
      </c>
      <c r="C20" s="23">
        <f>[1]Лист1!$B$16+ROUND([1]Лист1!$B$16*0.1267*1.42,2)+C$38</f>
        <v>2921.83</v>
      </c>
      <c r="D20" s="23">
        <f>[1]Лист1!$B$16+ROUND([1]Лист1!$B$16*0.1267*1.42,2)+D$38</f>
        <v>2921.83</v>
      </c>
      <c r="E20" s="23">
        <f>[1]Лист1!$B$16+ROUND([1]Лист1!$B$16*0.1267*1.42,2)+E$38</f>
        <v>2921.83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4" t="s">
        <v>13</v>
      </c>
      <c r="B22" s="34"/>
      <c r="C22" s="34"/>
      <c r="D22" s="34"/>
      <c r="E22" s="34"/>
      <c r="F22" s="11"/>
      <c r="G22" s="11"/>
      <c r="H22" s="11"/>
      <c r="I22" s="11"/>
    </row>
    <row r="23" spans="1:9" ht="15.75" x14ac:dyDescent="0.25">
      <c r="A23" s="19"/>
      <c r="B23" s="19"/>
      <c r="C23" s="19"/>
      <c r="D23" s="19"/>
      <c r="E23" s="19"/>
      <c r="F23" s="11"/>
      <c r="G23" s="11"/>
      <c r="H23" s="11"/>
      <c r="I23" s="11"/>
    </row>
    <row r="24" spans="1:9" ht="15.75" x14ac:dyDescent="0.25">
      <c r="A24" s="21" t="s">
        <v>20</v>
      </c>
      <c r="B24" s="19"/>
      <c r="C24" s="19"/>
      <c r="D24" s="19"/>
      <c r="E24" s="19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1"/>
      <c r="G26" s="11"/>
      <c r="H26" s="11"/>
      <c r="I26" s="11"/>
    </row>
    <row r="27" spans="1:9" ht="15.75" x14ac:dyDescent="0.25">
      <c r="A27" s="41"/>
      <c r="B27" s="41"/>
      <c r="C27" s="41"/>
      <c r="D27" s="41"/>
      <c r="E27" s="41"/>
      <c r="F27" s="11"/>
      <c r="G27" s="11"/>
      <c r="H27" s="11"/>
      <c r="I27" s="11"/>
    </row>
    <row r="28" spans="1:9" ht="15.75" x14ac:dyDescent="0.25">
      <c r="A28" s="41"/>
      <c r="B28" s="41"/>
      <c r="C28" s="41"/>
      <c r="D28" s="41"/>
      <c r="E28" s="41"/>
      <c r="F28" s="11"/>
      <c r="G28" s="11"/>
      <c r="H28" s="11"/>
      <c r="I28" s="11"/>
    </row>
    <row r="29" spans="1:9" ht="15.75" x14ac:dyDescent="0.25">
      <c r="A29" s="41"/>
      <c r="B29" s="41"/>
      <c r="C29" s="41"/>
      <c r="D29" s="41"/>
      <c r="E29" s="41"/>
      <c r="F29" s="11"/>
      <c r="G29" s="11"/>
      <c r="H29" s="11"/>
      <c r="I29" s="11"/>
    </row>
    <row r="30" spans="1:9" ht="15.75" x14ac:dyDescent="0.25">
      <c r="A30" s="28"/>
      <c r="B30" s="28"/>
      <c r="C30" s="28"/>
      <c r="D30" s="28"/>
      <c r="E30" s="28"/>
      <c r="F30" s="11"/>
      <c r="G30" s="11"/>
      <c r="H30" s="11"/>
      <c r="I30" s="11"/>
    </row>
    <row r="31" spans="1:9" ht="15" x14ac:dyDescent="0.2">
      <c r="A31" s="20"/>
      <c r="B31" s="20"/>
      <c r="C31" s="20"/>
      <c r="D31" s="20"/>
      <c r="E31" s="20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4" t="s">
        <v>21</v>
      </c>
      <c r="B34" s="31">
        <f>'через сети'!B34:E34</f>
        <v>3.32</v>
      </c>
      <c r="C34" s="32"/>
      <c r="D34" s="32"/>
      <c r="E34" s="33"/>
    </row>
    <row r="35" spans="1:5" ht="30" x14ac:dyDescent="0.25">
      <c r="A35" s="14" t="s">
        <v>16</v>
      </c>
      <c r="B35" s="31">
        <f>'через сети'!B35:E35</f>
        <v>1.212</v>
      </c>
      <c r="C35" s="32"/>
      <c r="D35" s="32"/>
      <c r="E35" s="33"/>
    </row>
    <row r="36" spans="1:5" ht="45" customHeight="1" x14ac:dyDescent="0.25">
      <c r="A36" s="14" t="s">
        <v>17</v>
      </c>
      <c r="B36" s="31">
        <f>'через сети'!B36:E36</f>
        <v>0.34100000000000003</v>
      </c>
      <c r="C36" s="32"/>
      <c r="D36" s="32"/>
      <c r="E36" s="33"/>
    </row>
    <row r="37" spans="1:5" ht="33" customHeight="1" thickBot="1" x14ac:dyDescent="0.3">
      <c r="A37" s="15" t="s">
        <v>18</v>
      </c>
      <c r="B37" s="31">
        <f>'через сети'!B37:E37</f>
        <v>1.7709999999999999</v>
      </c>
      <c r="C37" s="32"/>
      <c r="D37" s="32"/>
      <c r="E37" s="33"/>
    </row>
    <row r="38" spans="1:5" ht="15" thickBot="1" x14ac:dyDescent="0.25">
      <c r="A38" s="8" t="s">
        <v>15</v>
      </c>
      <c r="B38" s="16">
        <f>B34</f>
        <v>3.32</v>
      </c>
      <c r="C38" s="16">
        <f>B34</f>
        <v>3.32</v>
      </c>
      <c r="D38" s="16">
        <f>B34</f>
        <v>3.32</v>
      </c>
      <c r="E38" s="18">
        <f>B34</f>
        <v>3.32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2016-03-15T07:35:05Z</dcterms:modified>
</cp:coreProperties>
</file>