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1 янва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8" i="1" l="1"/>
  <c r="C38" i="1"/>
  <c r="B38" i="1"/>
  <c r="E20" i="1" l="1"/>
  <c r="E19" i="1"/>
  <c r="E13" i="1"/>
  <c r="E12" i="1"/>
  <c r="E11" i="1"/>
  <c r="B20" i="1"/>
  <c r="B19" i="1"/>
  <c r="B13" i="1"/>
  <c r="B12" i="1"/>
  <c r="B11" i="1"/>
  <c r="C20" i="1"/>
  <c r="C19" i="1"/>
  <c r="C13" i="1"/>
  <c r="C12" i="1"/>
  <c r="C11" i="1"/>
  <c r="B34" i="3"/>
  <c r="B37" i="3" l="1"/>
  <c r="B36" i="3"/>
  <c r="B35" i="3"/>
  <c r="D38" i="1" l="1"/>
  <c r="E38" i="3"/>
  <c r="D38" i="3"/>
  <c r="C38" i="3"/>
  <c r="B38" i="3"/>
  <c r="E20" i="3" l="1"/>
  <c r="E19" i="3"/>
  <c r="E13" i="3"/>
  <c r="E12" i="3"/>
  <c r="E11" i="3"/>
  <c r="B20" i="3"/>
  <c r="B19" i="3"/>
  <c r="B13" i="3"/>
  <c r="B12" i="3"/>
  <c r="B11" i="3"/>
  <c r="C20" i="3"/>
  <c r="C19" i="3"/>
  <c r="C13" i="3"/>
  <c r="C12" i="3"/>
  <c r="C11" i="3"/>
  <c r="D20" i="3"/>
  <c r="D19" i="3"/>
  <c r="D13" i="3"/>
  <c r="D12" i="3"/>
  <c r="D11" i="3"/>
  <c r="D20" i="1"/>
  <c r="D19" i="1"/>
  <c r="D13" i="1"/>
  <c r="D12" i="1"/>
  <c r="D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<sst xmlns="http://schemas.openxmlformats.org/spreadsheetml/2006/main" count="69" uniqueCount="25">
  <si>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</si>
  <si>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</si>
  <si>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</si>
  <si>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</si>
  <si>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</si>
  <si>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</si>
  <si>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</si>
  <si>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</si>
  <si>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</si>
  <si>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</si>
  <si>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</si>
  <si>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</si>
  <si>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</si>
  <si>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</si>
  <si>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</si>
  <si>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</si>
  <si>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</si>
  <si>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</si>
  <si>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</si>
  <si>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</si>
  <si>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</si>
  <si>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</si>
  <si>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</si>
  <si>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13,91%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</si>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</sst>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1%20&#1103;&#1085;&#1074;&#1072;&#1088;&#1100;%202017\20170210_SAMARAEN_PSAMARAE_01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1%20&#1103;&#1085;&#1074;&#1072;&#1088;&#1100;%202017\&#1056;&#1040;&#1057;&#1063;&#1045;&#1058;%20&#1062;&#1045;&#1053;%20&#1071;&#1085;&#1074;&#1072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20170210_SAMARAEN_PSAMARAE_0120"/>
    </sheetNames>
    <sheetDataSet>
      <sheetData sheetId="0">
        <row r="11">
          <cell r="B11" t="str">
            <v>931,08</v>
          </cell>
        </row>
        <row r="12">
          <cell r="B12" t="str">
            <v>1791,67</v>
          </cell>
        </row>
        <row r="13">
          <cell r="B13" t="str">
            <v>3578,35</v>
          </cell>
        </row>
        <row r="15">
          <cell r="B15" t="str">
            <v>931,08</v>
          </cell>
        </row>
        <row r="16">
          <cell r="B16" t="str">
            <v>2697,55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>
            <v>3.16</v>
          </cell>
        </row>
        <row r="14">
          <cell r="B14">
            <v>1.1839999999999999</v>
          </cell>
        </row>
        <row r="15">
          <cell r="B15">
            <v>0.33900000000000002</v>
          </cell>
        </row>
        <row r="16">
          <cell r="B16">
            <v>1.6339999999999999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topLeftCell="A10" zoomScale="80" zoomScaleNormal="80" workbookViewId="0">
      <selection activeCell="U24" sqref="U24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2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21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21" ht="18" customHeight="1" x14ac:dyDescent="0.2">
      <c r="A4" s="9"/>
      <c r="B4" s="9"/>
      <c r="C4" s="9"/>
      <c r="D4" s="32">
        <v>42736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8" t="s">
        <v>3</v>
      </c>
      <c r="C9" s="48"/>
      <c r="D9" s="48"/>
      <c r="E9" s="48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[1]Лист1!$B$11+ROUND([1]Лист1!$B$11*0.1391*1.53,2)+B$38</f>
        <v>2175.2800000000002</v>
      </c>
      <c r="C11" s="34">
        <f>[1]Лист1!$B$11+ROUND([1]Лист1!$B$11*0.1391*1.53,2)+C$38</f>
        <v>2728.4300000000003</v>
      </c>
      <c r="D11" s="55">
        <f>[1]Лист1!$B$11+ROUND([1]Лист1!$B$11*0.1391*1.53,2)+D$38</f>
        <v>3524.2</v>
      </c>
      <c r="E11" s="34">
        <f>[1]Лист1!$B$11+ROUND([1]Лист1!$B$11*0.1391*1.53,2)+E$38</f>
        <v>4560.5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[1]Лист1!$B$12+ROUND([1]Лист1!$B$12*0.1391*1.53,2)+B$38</f>
        <v>3219.0200000000004</v>
      </c>
      <c r="C12" s="34">
        <f>[1]Лист1!$B$12+ROUND([1]Лист1!$B$12*0.1391*1.53,2)+C$38</f>
        <v>3772.17</v>
      </c>
      <c r="D12" s="34">
        <f>[1]Лист1!$B$12+ROUND([1]Лист1!$B$12*0.1391*1.53,2)+D$38</f>
        <v>4567.9400000000005</v>
      </c>
      <c r="E12" s="34">
        <f>[1]Лист1!$B$12+ROUND([1]Лист1!$B$12*0.1391*1.53,2)+E$38</f>
        <v>5604.24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[1]Лист1!$B$13+ROUND([1]Лист1!$B$13*0.1391*1.53,2)+B$38</f>
        <v>5385.95</v>
      </c>
      <c r="C13" s="34">
        <f>[1]Лист1!$B$13+ROUND([1]Лист1!$B$13*0.1391*1.53,2)+C$38</f>
        <v>5939.1</v>
      </c>
      <c r="D13" s="34">
        <f>[1]Лист1!$B$13+ROUND([1]Лист1!$B$13*0.1391*1.53,2)+D$38</f>
        <v>6734.87</v>
      </c>
      <c r="E13" s="34">
        <f>[1]Лист1!$B$13+ROUND([1]Лист1!$B$13*0.1391*1.53,2)+E$38</f>
        <v>7771.17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8" t="s">
        <v>3</v>
      </c>
      <c r="C17" s="48"/>
      <c r="D17" s="48"/>
      <c r="E17" s="48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9" t="s">
        <v>4</v>
      </c>
      <c r="C18" s="39" t="s">
        <v>5</v>
      </c>
      <c r="D18" s="39" t="s">
        <v>6</v>
      </c>
      <c r="E18" s="39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[1]Лист1!$B$15+ROUND([1]Лист1!$B$15*0.1391*1.53,2)+B$38</f>
        <v>2175.2800000000002</v>
      </c>
      <c r="C19" s="34">
        <f>[1]Лист1!$B$15+ROUND([1]Лист1!$B$15*0.1391*1.53,2)+C$38</f>
        <v>2728.4300000000003</v>
      </c>
      <c r="D19" s="34">
        <f>[1]Лист1!$B$15+ROUND([1]Лист1!$B$15*0.1391*1.53,2)+D$38</f>
        <v>3524.2</v>
      </c>
      <c r="E19" s="34">
        <f>[1]Лист1!$B$15+ROUND([1]Лист1!$B$15*0.1391*1.53,2)+E$38</f>
        <v>4560.5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[1]Лист1!$B$16+ROUND([1]Лист1!$B$16*0.1391*1.53,2)+B$38</f>
        <v>4317.6900000000005</v>
      </c>
      <c r="C20" s="34">
        <f>[1]Лист1!$B$16+ROUND([1]Лист1!$B$16*0.1391*1.53,2)+C$38</f>
        <v>4870.84</v>
      </c>
      <c r="D20" s="34">
        <f>[1]Лист1!$B$16+ROUND([1]Лист1!$B$16*0.1391*1.53,2)+D$38</f>
        <v>5666.6100000000006</v>
      </c>
      <c r="E20" s="34">
        <f>[1]Лист1!$B$16+ROUND([1]Лист1!$B$16*0.1391*1.53,2)+E$38</f>
        <v>6702.91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3" t="s">
        <v>13</v>
      </c>
      <c r="B22" s="43"/>
      <c r="C22" s="43"/>
      <c r="D22" s="43"/>
      <c r="E22" s="43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9" t="s">
        <v>23</v>
      </c>
      <c r="B26" s="50"/>
      <c r="C26" s="50"/>
      <c r="D26" s="50"/>
      <c r="E26" s="50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0"/>
      <c r="B27" s="50"/>
      <c r="C27" s="50"/>
      <c r="D27" s="50"/>
      <c r="E27" s="50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0"/>
      <c r="B28" s="50"/>
      <c r="C28" s="50"/>
      <c r="D28" s="50"/>
      <c r="E28" s="50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0"/>
      <c r="B29" s="50"/>
      <c r="C29" s="50"/>
      <c r="D29" s="50"/>
      <c r="E29" s="50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v>1042.8800000000001</v>
      </c>
      <c r="C33" s="28">
        <v>1596.03</v>
      </c>
      <c r="D33" s="28">
        <v>2391.8000000000002</v>
      </c>
      <c r="E33" s="29">
        <v>3428.1</v>
      </c>
    </row>
    <row r="34" spans="1:5" ht="135.75" customHeight="1" x14ac:dyDescent="0.25">
      <c r="A34" s="14" t="s">
        <v>20</v>
      </c>
      <c r="B34" s="44">
        <f>[2]услуги!$B$13</f>
        <v>3.16</v>
      </c>
      <c r="C34" s="45"/>
      <c r="D34" s="45"/>
      <c r="E34" s="46"/>
    </row>
    <row r="35" spans="1:5" ht="30" x14ac:dyDescent="0.25">
      <c r="A35" s="14" t="s">
        <v>16</v>
      </c>
      <c r="B35" s="40">
        <f>[2]услуги!$B$14</f>
        <v>1.1839999999999999</v>
      </c>
      <c r="C35" s="41"/>
      <c r="D35" s="41"/>
      <c r="E35" s="42"/>
    </row>
    <row r="36" spans="1:5" ht="75" x14ac:dyDescent="0.25">
      <c r="A36" s="14" t="s">
        <v>17</v>
      </c>
      <c r="B36" s="40">
        <f>[2]услуги!$B$15</f>
        <v>0.33900000000000002</v>
      </c>
      <c r="C36" s="41"/>
      <c r="D36" s="41"/>
      <c r="E36" s="42"/>
    </row>
    <row r="37" spans="1:5" ht="30.75" thickBot="1" x14ac:dyDescent="0.3">
      <c r="A37" s="15" t="s">
        <v>24</v>
      </c>
      <c r="B37" s="40">
        <f>[2]услуги!$B$16</f>
        <v>1.6339999999999999</v>
      </c>
      <c r="C37" s="41"/>
      <c r="D37" s="41"/>
      <c r="E37" s="42"/>
    </row>
    <row r="38" spans="1:5" ht="15" thickBot="1" x14ac:dyDescent="0.25">
      <c r="A38" s="8" t="s">
        <v>15</v>
      </c>
      <c r="B38" s="16">
        <f>B33+B34</f>
        <v>1046.0400000000002</v>
      </c>
      <c r="C38" s="16">
        <f>C33+B34</f>
        <v>1599.19</v>
      </c>
      <c r="D38" s="16">
        <f>D33+B34</f>
        <v>2394.96</v>
      </c>
      <c r="E38" s="17">
        <f>E33+B34</f>
        <v>3431.2599999999998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opLeftCell="A7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15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15" x14ac:dyDescent="0.2">
      <c r="A3" s="47"/>
      <c r="B3" s="47"/>
      <c r="C3" s="47"/>
      <c r="D3" s="47"/>
      <c r="E3" s="47"/>
      <c r="F3" s="47"/>
      <c r="G3" s="47"/>
      <c r="H3" s="47"/>
      <c r="I3" s="47"/>
    </row>
    <row r="4" spans="1:15" ht="24" customHeight="1" x14ac:dyDescent="0.2">
      <c r="A4" s="9"/>
      <c r="B4" s="9"/>
      <c r="C4" s="9"/>
      <c r="D4" s="32">
        <v>42736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4" t="s">
        <v>3</v>
      </c>
      <c r="C9" s="54"/>
      <c r="D9" s="54"/>
      <c r="E9" s="54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[1]Лист1!$B$11+ROUND([1]Лист1!$B$11*0.1391*1.53,2)+B$38</f>
        <v>1132.4000000000001</v>
      </c>
      <c r="C11" s="26">
        <f>[1]Лист1!$B$11+ROUND([1]Лист1!$B$11*0.1391*1.53,2)+C$38</f>
        <v>1132.4000000000001</v>
      </c>
      <c r="D11" s="26">
        <f>[1]Лист1!$B$11+ROUND([1]Лист1!$B$11*0.1391*1.53,2)+D$38</f>
        <v>1132.4000000000001</v>
      </c>
      <c r="E11" s="26">
        <f>[1]Лист1!$B$11+ROUND([1]Лист1!$B$11*0.1391*1.53,2)+E$38</f>
        <v>1132.4000000000001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[1]Лист1!$B$12+ROUND([1]Лист1!$B$12*0.1391*1.53,2)+B$38</f>
        <v>2176.14</v>
      </c>
      <c r="C12" s="26">
        <f>[1]Лист1!$B$12+ROUND([1]Лист1!$B$12*0.1391*1.53,2)+C$38</f>
        <v>2176.14</v>
      </c>
      <c r="D12" s="26">
        <f>[1]Лист1!$B$12+ROUND([1]Лист1!$B$12*0.1391*1.53,2)+D$38</f>
        <v>2176.14</v>
      </c>
      <c r="E12" s="26">
        <f>[1]Лист1!$B$12+ROUND([1]Лист1!$B$12*0.1391*1.53,2)+E$38</f>
        <v>2176.14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[1]Лист1!$B$13+ROUND([1]Лист1!$B$13*0.1391*1.53,2)+B$38</f>
        <v>4343.07</v>
      </c>
      <c r="C13" s="26">
        <f>[1]Лист1!$B$13+ROUND([1]Лист1!$B$13*0.1391*1.53,2)+C$38</f>
        <v>4343.07</v>
      </c>
      <c r="D13" s="26">
        <f>[1]Лист1!$B$13+ROUND([1]Лист1!$B$13*0.1391*1.53,2)+D$38</f>
        <v>4343.07</v>
      </c>
      <c r="E13" s="26">
        <f>[1]Лист1!$B$13+ROUND([1]Лист1!$B$13*0.1391*1.53,2)+E$38</f>
        <v>4343.07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4" t="s">
        <v>3</v>
      </c>
      <c r="C17" s="54"/>
      <c r="D17" s="54"/>
      <c r="E17" s="54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[1]Лист1!$B$15+ROUND([1]Лист1!$B$15*0.1391*1.53,2)+B$38</f>
        <v>1132.4000000000001</v>
      </c>
      <c r="C19" s="26">
        <f>[1]Лист1!$B$15+ROUND([1]Лист1!$B$15*0.1391*1.53,2)+C$38</f>
        <v>1132.4000000000001</v>
      </c>
      <c r="D19" s="26">
        <f>[1]Лист1!$B$15+ROUND([1]Лист1!$B$15*0.1391*1.53,2)+D$38</f>
        <v>1132.4000000000001</v>
      </c>
      <c r="E19" s="26">
        <f>[1]Лист1!$B$15+ROUND([1]Лист1!$B$15*0.1391*1.53,2)+E$38</f>
        <v>1132.4000000000001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[1]Лист1!$B$16+ROUND([1]Лист1!$B$16*0.1391*1.53,2)+B$38</f>
        <v>3274.81</v>
      </c>
      <c r="C20" s="26">
        <f>[1]Лист1!$B$16+ROUND([1]Лист1!$B$16*0.1391*1.53,2)+C$38</f>
        <v>3274.81</v>
      </c>
      <c r="D20" s="26">
        <f>[1]Лист1!$B$16+ROUND([1]Лист1!$B$16*0.1391*1.53,2)+D$38</f>
        <v>3274.81</v>
      </c>
      <c r="E20" s="26">
        <f>[1]Лист1!$B$16+ROUND([1]Лист1!$B$16*0.1391*1.53,2)+E$38</f>
        <v>3274.81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3" t="s">
        <v>13</v>
      </c>
      <c r="B22" s="43"/>
      <c r="C22" s="43"/>
      <c r="D22" s="43"/>
      <c r="E22" s="43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9" t="s">
        <v>23</v>
      </c>
      <c r="B26" s="50"/>
      <c r="C26" s="50"/>
      <c r="D26" s="50"/>
      <c r="E26" s="50"/>
      <c r="F26" s="11"/>
      <c r="G26" s="11"/>
      <c r="H26" s="11"/>
      <c r="I26" s="11"/>
    </row>
    <row r="27" spans="1:15" ht="15.75" x14ac:dyDescent="0.25">
      <c r="A27" s="50"/>
      <c r="B27" s="50"/>
      <c r="C27" s="50"/>
      <c r="D27" s="50"/>
      <c r="E27" s="50"/>
      <c r="F27" s="11"/>
      <c r="G27" s="11"/>
      <c r="H27" s="11"/>
      <c r="I27" s="11"/>
    </row>
    <row r="28" spans="1:15" ht="15.75" x14ac:dyDescent="0.25">
      <c r="A28" s="50"/>
      <c r="B28" s="50"/>
      <c r="C28" s="50"/>
      <c r="D28" s="50"/>
      <c r="E28" s="50"/>
      <c r="F28" s="11"/>
      <c r="G28" s="11"/>
      <c r="H28" s="11"/>
      <c r="I28" s="11"/>
    </row>
    <row r="29" spans="1:15" ht="15.75" x14ac:dyDescent="0.25">
      <c r="A29" s="50"/>
      <c r="B29" s="50"/>
      <c r="C29" s="50"/>
      <c r="D29" s="50"/>
      <c r="E29" s="50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4">
        <f>'через сети'!B34:E34</f>
        <v>3.16</v>
      </c>
      <c r="C34" s="45"/>
      <c r="D34" s="45"/>
      <c r="E34" s="46"/>
    </row>
    <row r="35" spans="1:5" ht="30" x14ac:dyDescent="0.25">
      <c r="A35" s="14" t="s">
        <v>16</v>
      </c>
      <c r="B35" s="51">
        <f>'через сети'!B35:E35</f>
        <v>1.1839999999999999</v>
      </c>
      <c r="C35" s="52"/>
      <c r="D35" s="52"/>
      <c r="E35" s="53"/>
    </row>
    <row r="36" spans="1:5" ht="75" x14ac:dyDescent="0.25">
      <c r="A36" s="14" t="s">
        <v>17</v>
      </c>
      <c r="B36" s="51">
        <f>'через сети'!B36:E36</f>
        <v>0.33900000000000002</v>
      </c>
      <c r="C36" s="52"/>
      <c r="D36" s="52"/>
      <c r="E36" s="53"/>
    </row>
    <row r="37" spans="1:5" ht="30.75" thickBot="1" x14ac:dyDescent="0.3">
      <c r="A37" s="15" t="s">
        <v>24</v>
      </c>
      <c r="B37" s="51">
        <f>'через сети'!B37:E37</f>
        <v>1.6339999999999999</v>
      </c>
      <c r="C37" s="52"/>
      <c r="D37" s="52"/>
      <c r="E37" s="53"/>
    </row>
    <row r="38" spans="1:5" ht="15" thickBot="1" x14ac:dyDescent="0.25">
      <c r="A38" s="8" t="s">
        <v>15</v>
      </c>
      <c r="B38" s="16">
        <f>B34</f>
        <v>3.16</v>
      </c>
      <c r="C38" s="16">
        <f>B34</f>
        <v>3.16</v>
      </c>
      <c r="D38" s="16">
        <f>B34</f>
        <v>3.16</v>
      </c>
      <c r="E38" s="18">
        <f>B34</f>
        <v>3.16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2017-02-15T05:01:58Z</dcterms:modified>
</cp:coreProperties>
</file>