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01 январь 2016 год\Цены\"/>
    </mc:Choice>
  </mc:AlternateContent>
  <bookViews>
    <workbookView xWindow="120" yWindow="135" windowWidth="19020" windowHeight="11895" tabRatio="552" activeTab="1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B34" i="3" l="1"/>
  <c r="B37" i="3" l="1"/>
  <c r="B36" i="3"/>
  <c r="B35" i="3"/>
  <c r="B38" i="1" l="1"/>
  <c r="B20" i="1" l="1"/>
  <c r="B19" i="1"/>
  <c r="B13" i="1"/>
  <c r="B12" i="1"/>
  <c r="B11" i="1"/>
  <c r="E38" i="1"/>
  <c r="D38" i="1"/>
  <c r="C38" i="1"/>
  <c r="E38" i="3"/>
  <c r="D38" i="3"/>
  <c r="C38" i="3"/>
  <c r="B38" i="3"/>
  <c r="E20" i="3" l="1"/>
  <c r="E19" i="3"/>
  <c r="E13" i="3"/>
  <c r="E12" i="3"/>
  <c r="E11" i="3"/>
  <c r="B20" i="3"/>
  <c r="B19" i="3"/>
  <c r="B13" i="3"/>
  <c r="B12" i="3"/>
  <c r="B11" i="3"/>
  <c r="C13" i="1"/>
  <c r="C20" i="1"/>
  <c r="C12" i="1"/>
  <c r="C19" i="1"/>
  <c r="C11" i="1"/>
  <c r="D20" i="1"/>
  <c r="D19" i="1"/>
  <c r="D13" i="1"/>
  <c r="D12" i="1"/>
  <c r="D11" i="1"/>
  <c r="D20" i="3"/>
  <c r="D19" i="3"/>
  <c r="D13" i="3"/>
  <c r="D12" i="3"/>
  <c r="D11" i="3"/>
  <c r="E20" i="1"/>
  <c r="E19" i="1"/>
  <c r="E13" i="1"/>
  <c r="E12" i="1"/>
  <c r="E11" i="1"/>
  <c r="C20" i="3"/>
  <c r="C12" i="3"/>
  <c r="C13" i="3"/>
  <c r="C19" i="3"/>
  <c r="C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<sst xmlns="http://schemas.openxmlformats.org/spreadsheetml/2006/main" count="69" uniqueCount="25">
  <si>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</si>
  <si>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</si>
  <si>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</si>
  <si>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</si>
  <si>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</si>
  <si>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</si>
  <si>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</si>
  <si>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</si>
  <si>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</si>
  <si>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</si>
  <si>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</si>
  <si>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</si>
  <si>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</si>
  <si>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</si>
  <si>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</si>
  <si>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</si>
  <si>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</si>
  <si>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</si>
  <si>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</si>
  <si>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</si>
  <si>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</si>
  <si>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</si>
  <si>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</si>
  <si>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</si>
  <si>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менее 150кВт: 13,66%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</si>
</sst>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0" fillId="0" borderId="0" xfId="0" applyBorder="1"/>
    <xf numFmtId="4" fontId="5" fillId="0" borderId="0" xfId="0" applyNumberFormat="1" applyFont="1" applyBorder="1"/>
    <xf numFmtId="4" fontId="0" fillId="0" borderId="0" xfId="0" applyNumberFormat="1" applyBorder="1"/>
    <xf numFmtId="4" fontId="5" fillId="0" borderId="0" xfId="0" applyNumberFormat="1" applyFont="1"/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6\01%20&#1103;&#1085;&#1074;&#1072;&#1088;&#1100;\20160210_SAMARAEN_PSAMARAE_01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6\01%20&#1103;&#1085;&#1074;&#1072;&#1088;&#1100;\&#1056;&#1040;&#1057;&#1063;&#1045;&#1058;%20&#1062;&#1045;&#1053;%20&#1071;&#1085;&#1074;&#1072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881,57</v>
          </cell>
        </row>
        <row r="12">
          <cell r="B12" t="str">
            <v>1774,5</v>
          </cell>
        </row>
        <row r="13">
          <cell r="B13" t="str">
            <v>3693,79</v>
          </cell>
        </row>
        <row r="15">
          <cell r="B15" t="str">
            <v>881,57</v>
          </cell>
        </row>
        <row r="16">
          <cell r="B16" t="str">
            <v>2749,94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2.91</v>
          </cell>
        </row>
        <row r="14">
          <cell r="B14">
            <v>1.085</v>
          </cell>
        </row>
        <row r="15">
          <cell r="B15">
            <v>0.30499999999999999</v>
          </cell>
        </row>
        <row r="16">
          <cell r="B16">
            <v>1.5209999999999999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opLeftCell="A19" zoomScale="80" zoomScaleNormal="80" workbookViewId="0">
      <selection activeCell="B33" sqref="B33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21" x14ac:dyDescent="0.2">
      <c r="A2" s="40"/>
      <c r="B2" s="40"/>
      <c r="C2" s="40"/>
      <c r="D2" s="40"/>
      <c r="E2" s="40"/>
      <c r="F2" s="40"/>
      <c r="G2" s="40"/>
      <c r="H2" s="40"/>
      <c r="I2" s="40"/>
    </row>
    <row r="3" spans="1:21" x14ac:dyDescent="0.2">
      <c r="A3" s="40"/>
      <c r="B3" s="40"/>
      <c r="C3" s="40"/>
      <c r="D3" s="40"/>
      <c r="E3" s="40"/>
      <c r="F3" s="40"/>
      <c r="G3" s="40"/>
      <c r="H3" s="40"/>
      <c r="I3" s="40"/>
    </row>
    <row r="4" spans="1:21" ht="18" customHeight="1" x14ac:dyDescent="0.2">
      <c r="A4" s="9"/>
      <c r="B4" s="9"/>
      <c r="C4" s="9"/>
      <c r="D4" s="32">
        <v>42370</v>
      </c>
      <c r="E4" s="9"/>
      <c r="F4" s="9"/>
      <c r="G4" s="9"/>
      <c r="H4" s="9"/>
      <c r="I4" s="9"/>
    </row>
    <row r="5" spans="1:21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1" t="s">
        <v>3</v>
      </c>
      <c r="C9" s="41"/>
      <c r="D9" s="41"/>
      <c r="E9" s="41"/>
      <c r="F9" s="11"/>
      <c r="G9" s="11"/>
      <c r="H9" s="11"/>
      <c r="I9" s="11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  <c r="P10" s="24"/>
      <c r="Q10" s="24"/>
      <c r="R10" s="22"/>
      <c r="S10" s="22"/>
      <c r="T10" s="22"/>
      <c r="U10" s="22"/>
    </row>
    <row r="11" spans="1:21" ht="15.75" x14ac:dyDescent="0.25">
      <c r="A11" s="12" t="s">
        <v>8</v>
      </c>
      <c r="B11" s="26">
        <f>[1]Лист1!$B$11+ROUND([1]Лист1!$B$11*0.1366*1.42,2)+B$38</f>
        <v>2131.8200000000002</v>
      </c>
      <c r="C11" s="26">
        <f>[1]Лист1!$B$11+ROUND([1]Лист1!$B$11*0.1366*1.42,2)+C$38</f>
        <v>2700.5</v>
      </c>
      <c r="D11" s="26">
        <f>[1]Лист1!$B$11+ROUND([1]Лист1!$B$11*0.1366*1.42,2)+D$38</f>
        <v>3521.67</v>
      </c>
      <c r="E11" s="26">
        <f>[1]Лист1!$B$11+ROUND([1]Лист1!$B$11*0.1366*1.42,2)+E$38</f>
        <v>4579.3600000000006</v>
      </c>
      <c r="F11" s="11"/>
      <c r="G11" s="11"/>
      <c r="H11" s="11"/>
      <c r="I11" s="11"/>
      <c r="J11" s="22"/>
      <c r="K11" s="22"/>
      <c r="L11" s="23"/>
      <c r="M11" s="23"/>
      <c r="N11" s="23"/>
      <c r="O11" s="23"/>
      <c r="P11" s="24"/>
      <c r="Q11" s="24"/>
      <c r="R11" s="24"/>
      <c r="S11" s="24"/>
      <c r="T11" s="24"/>
      <c r="U11" s="22"/>
    </row>
    <row r="12" spans="1:21" ht="15.75" x14ac:dyDescent="0.25">
      <c r="A12" s="12" t="s">
        <v>9</v>
      </c>
      <c r="B12" s="26">
        <f>[1]Лист1!$B$12+ROUND([1]Лист1!$B$12*0.1366*1.42,2)+B$38</f>
        <v>3197.95</v>
      </c>
      <c r="C12" s="26">
        <f>[1]Лист1!$B$12+ROUND([1]Лист1!$B$12*0.1366*1.42,2)+C$38</f>
        <v>3766.63</v>
      </c>
      <c r="D12" s="26">
        <f>[1]Лист1!$B$12+ROUND([1]Лист1!$B$12*0.1366*1.42,2)+D$38</f>
        <v>4587.7999999999993</v>
      </c>
      <c r="E12" s="26">
        <f>[1]Лист1!$B$12+ROUND([1]Лист1!$B$12*0.1366*1.42,2)+E$38</f>
        <v>5645.49</v>
      </c>
      <c r="F12" s="11"/>
      <c r="G12" s="11"/>
      <c r="H12" s="11"/>
      <c r="I12" s="11"/>
      <c r="J12" s="22"/>
      <c r="K12" s="22"/>
      <c r="L12" s="23"/>
      <c r="M12" s="23"/>
      <c r="N12" s="23"/>
      <c r="O12" s="23"/>
      <c r="P12" s="24"/>
      <c r="Q12" s="24"/>
      <c r="R12" s="24"/>
      <c r="S12" s="24"/>
      <c r="T12" s="24"/>
      <c r="U12" s="22"/>
    </row>
    <row r="13" spans="1:21" ht="15.75" x14ac:dyDescent="0.25">
      <c r="A13" s="12" t="s">
        <v>10</v>
      </c>
      <c r="B13" s="26">
        <f>[1]Лист1!$B$13+ROUND([1]Лист1!$B$13*0.1366*1.42,2)+B$38</f>
        <v>5489.53</v>
      </c>
      <c r="C13" s="26">
        <f>[1]Лист1!$B$13+ROUND([1]Лист1!$B$13*0.1366*1.42,2)+C$38</f>
        <v>6058.21</v>
      </c>
      <c r="D13" s="26">
        <f>[1]Лист1!$B$13+ROUND([1]Лист1!$B$13*0.1366*1.42,2)+D$38</f>
        <v>6879.3799999999992</v>
      </c>
      <c r="E13" s="26">
        <f>[1]Лист1!$B$13+ROUND([1]Лист1!$B$13*0.1366*1.42,2)+E$38</f>
        <v>7937.07</v>
      </c>
      <c r="F13" s="11"/>
      <c r="G13" s="11"/>
      <c r="H13" s="11"/>
      <c r="I13" s="11"/>
      <c r="J13" s="22"/>
      <c r="K13" s="22"/>
      <c r="L13" s="23"/>
      <c r="M13" s="23"/>
      <c r="N13" s="23"/>
      <c r="O13" s="23"/>
      <c r="P13" s="22"/>
      <c r="Q13" s="24"/>
      <c r="R13" s="24"/>
      <c r="S13" s="24"/>
      <c r="T13" s="24"/>
      <c r="U13" s="22"/>
    </row>
    <row r="14" spans="1:21" ht="15.7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22"/>
      <c r="K14" s="22"/>
      <c r="L14" s="22"/>
      <c r="M14" s="22"/>
      <c r="N14" s="22"/>
      <c r="O14" s="22"/>
      <c r="P14" s="24"/>
      <c r="Q14" s="24"/>
      <c r="R14" s="24"/>
      <c r="S14" s="24"/>
      <c r="T14" s="24"/>
      <c r="U14" s="22"/>
    </row>
    <row r="15" spans="1:21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  <c r="J15" s="22"/>
      <c r="K15" s="22"/>
      <c r="L15" s="22"/>
      <c r="M15" s="22"/>
      <c r="N15" s="22"/>
      <c r="O15" s="22"/>
      <c r="P15" s="24"/>
      <c r="Q15" s="24"/>
      <c r="R15" s="24"/>
      <c r="S15" s="24"/>
      <c r="T15" s="24"/>
      <c r="U15" s="22"/>
    </row>
    <row r="16" spans="1:21" ht="15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22"/>
      <c r="K16" s="22"/>
      <c r="L16" s="22"/>
      <c r="M16" s="22"/>
      <c r="N16" s="22"/>
      <c r="O16" s="22"/>
      <c r="P16" s="22"/>
      <c r="Q16" s="24"/>
      <c r="R16" s="24"/>
      <c r="S16" s="24"/>
      <c r="T16" s="24"/>
      <c r="U16" s="22"/>
    </row>
    <row r="17" spans="1:21" ht="15.75" x14ac:dyDescent="0.25">
      <c r="A17" s="30" t="s">
        <v>2</v>
      </c>
      <c r="B17" s="41" t="s">
        <v>3</v>
      </c>
      <c r="C17" s="41"/>
      <c r="D17" s="41"/>
      <c r="E17" s="41"/>
      <c r="F17" s="11"/>
      <c r="G17" s="11"/>
      <c r="H17" s="11"/>
      <c r="I17" s="11"/>
      <c r="J17" s="22"/>
      <c r="K17" s="22"/>
      <c r="L17" s="22"/>
      <c r="M17" s="22"/>
      <c r="N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11"/>
      <c r="J18" s="22"/>
      <c r="K18" s="22"/>
      <c r="L18" s="22"/>
      <c r="M18" s="22"/>
      <c r="N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26">
        <f>[1]Лист1!$B$15+ROUND([1]Лист1!$B$15*0.1366*1.42,2)+B$38</f>
        <v>2131.8200000000002</v>
      </c>
      <c r="C19" s="26">
        <f>[1]Лист1!$B$15+ROUND([1]Лист1!$B$15*0.1366*1.42,2)+C$38</f>
        <v>2700.5</v>
      </c>
      <c r="D19" s="26">
        <f>[1]Лист1!$B$15+ROUND([1]Лист1!$B$15*0.1366*1.42,2)+D$38</f>
        <v>3521.67</v>
      </c>
      <c r="E19" s="26">
        <f>[1]Лист1!$B$15+ROUND([1]Лист1!$B$15*0.1366*1.42,2)+E$38</f>
        <v>4579.3600000000006</v>
      </c>
      <c r="F19" s="11"/>
      <c r="G19" s="11"/>
      <c r="H19" s="11"/>
      <c r="I19" s="11"/>
      <c r="J19" s="22"/>
      <c r="K19" s="22"/>
      <c r="L19" s="23"/>
      <c r="M19" s="23"/>
      <c r="N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26">
        <f>[1]Лист1!$B$16+ROUND([1]Лист1!$B$16*0.1366*1.42,2)+B$38</f>
        <v>4362.6000000000004</v>
      </c>
      <c r="C20" s="26">
        <f>[1]Лист1!$B$16+ROUND([1]Лист1!$B$16*0.1366*1.42,2)+C$38</f>
        <v>4931.28</v>
      </c>
      <c r="D20" s="26">
        <f>[1]Лист1!$B$16+ROUND([1]Лист1!$B$16*0.1366*1.42,2)+D$38</f>
        <v>5752.45</v>
      </c>
      <c r="E20" s="26">
        <f>[1]Лист1!$B$16+ROUND([1]Лист1!$B$16*0.1366*1.42,2)+E$38</f>
        <v>6810.1399999999994</v>
      </c>
      <c r="F20" s="11"/>
      <c r="G20" s="11"/>
      <c r="H20" s="11"/>
      <c r="I20" s="11"/>
      <c r="J20" s="22"/>
      <c r="K20" s="22"/>
      <c r="L20" s="23"/>
      <c r="M20" s="23"/>
      <c r="N20" s="23"/>
      <c r="O20" s="23"/>
      <c r="P20" s="24"/>
      <c r="Q20" s="24"/>
      <c r="R20" s="24"/>
      <c r="S20" s="24"/>
      <c r="T20" s="24"/>
      <c r="U20" s="22"/>
    </row>
    <row r="21" spans="1:21" x14ac:dyDescent="0.2">
      <c r="J21" s="22"/>
      <c r="K21" s="22"/>
      <c r="L21" s="22"/>
      <c r="M21" s="22"/>
      <c r="N21" s="24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36" t="s">
        <v>13</v>
      </c>
      <c r="B22" s="36"/>
      <c r="C22" s="36"/>
      <c r="D22" s="36"/>
      <c r="E22" s="36"/>
      <c r="J22" s="22"/>
      <c r="K22" s="22"/>
      <c r="L22" s="22"/>
      <c r="M22" s="22"/>
      <c r="N22" s="24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M23" s="22"/>
      <c r="N23" s="24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20</v>
      </c>
      <c r="B24" s="19"/>
      <c r="C24" s="19"/>
      <c r="D24" s="19"/>
      <c r="E24" s="19"/>
      <c r="J24" s="22"/>
      <c r="K24" s="22"/>
      <c r="L24" s="22"/>
      <c r="M24" s="22"/>
      <c r="N24" s="24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42" t="s">
        <v>24</v>
      </c>
      <c r="B26" s="43"/>
      <c r="C26" s="43"/>
      <c r="D26" s="43"/>
      <c r="E26" s="43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43"/>
      <c r="B27" s="43"/>
      <c r="C27" s="43"/>
      <c r="D27" s="43"/>
      <c r="E27" s="43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43"/>
      <c r="B28" s="43"/>
      <c r="C28" s="43"/>
      <c r="D28" s="43"/>
      <c r="E28" s="43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43"/>
      <c r="B29" s="43"/>
      <c r="C29" s="43"/>
      <c r="D29" s="43"/>
      <c r="E29" s="4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19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[2]услуги!$B$5</f>
        <v>1076.3399999999999</v>
      </c>
      <c r="C33" s="28">
        <f>[2]услуги!$C$5</f>
        <v>1645.02</v>
      </c>
      <c r="D33" s="28">
        <f>[2]услуги!$D$5</f>
        <v>2466.19</v>
      </c>
      <c r="E33" s="29">
        <f>[2]услуги!$E$5</f>
        <v>3523.88</v>
      </c>
    </row>
    <row r="34" spans="1:5" ht="135.75" customHeight="1" x14ac:dyDescent="0.25">
      <c r="A34" s="14" t="s">
        <v>21</v>
      </c>
      <c r="B34" s="37">
        <f>[2]услуги!$B$13</f>
        <v>2.91</v>
      </c>
      <c r="C34" s="38"/>
      <c r="D34" s="38"/>
      <c r="E34" s="39"/>
    </row>
    <row r="35" spans="1:5" ht="30" x14ac:dyDescent="0.25">
      <c r="A35" s="14" t="s">
        <v>16</v>
      </c>
      <c r="B35" s="33">
        <f>[2]услуги!$B$14</f>
        <v>1.085</v>
      </c>
      <c r="C35" s="34"/>
      <c r="D35" s="34"/>
      <c r="E35" s="35"/>
    </row>
    <row r="36" spans="1:5" ht="75" x14ac:dyDescent="0.25">
      <c r="A36" s="14" t="s">
        <v>17</v>
      </c>
      <c r="B36" s="33">
        <f>[2]услуги!$B$15</f>
        <v>0.30499999999999999</v>
      </c>
      <c r="C36" s="34"/>
      <c r="D36" s="34"/>
      <c r="E36" s="35"/>
    </row>
    <row r="37" spans="1:5" ht="30.75" thickBot="1" x14ac:dyDescent="0.3">
      <c r="A37" s="15" t="s">
        <v>18</v>
      </c>
      <c r="B37" s="33">
        <f>[2]услуги!$B$16</f>
        <v>1.5209999999999999</v>
      </c>
      <c r="C37" s="34"/>
      <c r="D37" s="34"/>
      <c r="E37" s="35"/>
    </row>
    <row r="38" spans="1:5" ht="15" thickBot="1" x14ac:dyDescent="0.25">
      <c r="A38" s="8" t="s">
        <v>15</v>
      </c>
      <c r="B38" s="16">
        <f>B33+B34</f>
        <v>1079.25</v>
      </c>
      <c r="C38" s="16">
        <f>C33+B34</f>
        <v>1647.93</v>
      </c>
      <c r="D38" s="16">
        <f>D33+B34</f>
        <v>2469.1</v>
      </c>
      <c r="E38" s="17">
        <f>E33+B34</f>
        <v>3526.79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tabSelected="1" topLeftCell="A16" zoomScale="80" zoomScaleNormal="80" workbookViewId="0">
      <selection activeCell="B34" sqref="B34:E34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15" ht="12.7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5" x14ac:dyDescent="0.2">
      <c r="A2" s="40"/>
      <c r="B2" s="40"/>
      <c r="C2" s="40"/>
      <c r="D2" s="40"/>
      <c r="E2" s="40"/>
      <c r="F2" s="40"/>
      <c r="G2" s="40"/>
      <c r="H2" s="40"/>
      <c r="I2" s="40"/>
    </row>
    <row r="3" spans="1:15" x14ac:dyDescent="0.2">
      <c r="A3" s="40"/>
      <c r="B3" s="40"/>
      <c r="C3" s="40"/>
      <c r="D3" s="40"/>
      <c r="E3" s="40"/>
      <c r="F3" s="40"/>
      <c r="G3" s="40"/>
      <c r="H3" s="40"/>
      <c r="I3" s="40"/>
    </row>
    <row r="4" spans="1:15" ht="24" customHeight="1" x14ac:dyDescent="0.2">
      <c r="A4" s="9"/>
      <c r="B4" s="9"/>
      <c r="C4" s="9"/>
      <c r="D4" s="32">
        <v>42370</v>
      </c>
      <c r="E4" s="9"/>
      <c r="F4" s="9"/>
      <c r="G4" s="9"/>
      <c r="H4" s="9"/>
      <c r="I4" s="9"/>
    </row>
    <row r="5" spans="1:15" ht="15.75" x14ac:dyDescent="0.25">
      <c r="A5" s="13" t="s">
        <v>23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41" t="s">
        <v>3</v>
      </c>
      <c r="C9" s="41"/>
      <c r="D9" s="41"/>
      <c r="E9" s="41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[1]Лист1!$B$11+ROUND([1]Лист1!$B$11*0.1366*1.42,2)+B$38</f>
        <v>1055.4800000000002</v>
      </c>
      <c r="C11" s="26">
        <f>[1]Лист1!$B$11+ROUND([1]Лист1!$B$11*0.1366*1.42,2)+C$38</f>
        <v>1055.4800000000002</v>
      </c>
      <c r="D11" s="26">
        <f>[1]Лист1!$B$11+ROUND([1]Лист1!$B$11*0.1366*1.42,2)+D$38</f>
        <v>1055.4800000000002</v>
      </c>
      <c r="E11" s="26">
        <f>[1]Лист1!$B$11+ROUND([1]Лист1!$B$11*0.1366*1.42,2)+E$38</f>
        <v>1055.4800000000002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[1]Лист1!$B$12+ROUND([1]Лист1!$B$12*0.1366*1.42,2)+B$38</f>
        <v>2121.6099999999997</v>
      </c>
      <c r="C12" s="26">
        <f>[1]Лист1!$B$12+ROUND([1]Лист1!$B$12*0.1366*1.42,2)+C$38</f>
        <v>2121.6099999999997</v>
      </c>
      <c r="D12" s="26">
        <f>[1]Лист1!$B$12+ROUND([1]Лист1!$B$12*0.1366*1.42,2)+D$38</f>
        <v>2121.6099999999997</v>
      </c>
      <c r="E12" s="26">
        <f>[1]Лист1!$B$12+ROUND([1]Лист1!$B$12*0.1366*1.42,2)+E$38</f>
        <v>2121.6099999999997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[1]Лист1!$B$13+ROUND([1]Лист1!$B$13*0.1366*1.42,2)+B$38</f>
        <v>4413.1899999999996</v>
      </c>
      <c r="C13" s="26">
        <f>[1]Лист1!$B$13+ROUND([1]Лист1!$B$13*0.1366*1.42,2)+C$38</f>
        <v>4413.1899999999996</v>
      </c>
      <c r="D13" s="26">
        <f>[1]Лист1!$B$13+ROUND([1]Лист1!$B$13*0.1366*1.42,2)+D$38</f>
        <v>4413.1899999999996</v>
      </c>
      <c r="E13" s="26">
        <f>[1]Лист1!$B$13+ROUND([1]Лист1!$B$13*0.1366*1.42,2)+E$38</f>
        <v>4413.1899999999996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41" t="s">
        <v>3</v>
      </c>
      <c r="C17" s="41"/>
      <c r="D17" s="41"/>
      <c r="E17" s="41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[1]Лист1!$B$15+ROUND([1]Лист1!$B$15*0.1366*1.42,2)+B$38</f>
        <v>1055.4800000000002</v>
      </c>
      <c r="C19" s="26">
        <f>[1]Лист1!$B$15+ROUND([1]Лист1!$B$15*0.1366*1.42,2)+C$38</f>
        <v>1055.4800000000002</v>
      </c>
      <c r="D19" s="26">
        <f>[1]Лист1!$B$15+ROUND([1]Лист1!$B$15*0.1366*1.42,2)+D$38</f>
        <v>1055.4800000000002</v>
      </c>
      <c r="E19" s="26">
        <f>[1]Лист1!$B$15+ROUND([1]Лист1!$B$15*0.1366*1.42,2)+E$38</f>
        <v>1055.4800000000002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[1]Лист1!$B$16+ROUND([1]Лист1!$B$16*0.1366*1.42,2)+B$38</f>
        <v>3286.2599999999998</v>
      </c>
      <c r="C20" s="26">
        <f>[1]Лист1!$B$16+ROUND([1]Лист1!$B$16*0.1366*1.42,2)+C$38</f>
        <v>3286.2599999999998</v>
      </c>
      <c r="D20" s="26">
        <f>[1]Лист1!$B$16+ROUND([1]Лист1!$B$16*0.1366*1.42,2)+D$38</f>
        <v>3286.2599999999998</v>
      </c>
      <c r="E20" s="26">
        <f>[1]Лист1!$B$16+ROUND([1]Лист1!$B$16*0.1366*1.42,2)+E$38</f>
        <v>3286.2599999999998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5.75" x14ac:dyDescent="0.25">
      <c r="F21" s="11"/>
      <c r="G21" s="11"/>
      <c r="H21" s="11"/>
      <c r="I21" s="25"/>
      <c r="J21" s="25"/>
      <c r="K21" s="25"/>
      <c r="L21" s="25"/>
    </row>
    <row r="22" spans="1:15" ht="15.75" x14ac:dyDescent="0.25">
      <c r="A22" s="36" t="s">
        <v>13</v>
      </c>
      <c r="B22" s="36"/>
      <c r="C22" s="36"/>
      <c r="D22" s="36"/>
      <c r="E22" s="36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20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42" t="s">
        <v>24</v>
      </c>
      <c r="B26" s="43"/>
      <c r="C26" s="43"/>
      <c r="D26" s="43"/>
      <c r="E26" s="43"/>
      <c r="F26" s="11"/>
      <c r="G26" s="11"/>
      <c r="H26" s="11"/>
      <c r="I26" s="11"/>
    </row>
    <row r="27" spans="1:15" ht="15.75" x14ac:dyDescent="0.25">
      <c r="A27" s="43"/>
      <c r="B27" s="43"/>
      <c r="C27" s="43"/>
      <c r="D27" s="43"/>
      <c r="E27" s="43"/>
      <c r="F27" s="11"/>
      <c r="G27" s="11"/>
      <c r="H27" s="11"/>
      <c r="I27" s="11"/>
    </row>
    <row r="28" spans="1:15" ht="15.75" x14ac:dyDescent="0.25">
      <c r="A28" s="43"/>
      <c r="B28" s="43"/>
      <c r="C28" s="43"/>
      <c r="D28" s="43"/>
      <c r="E28" s="43"/>
      <c r="F28" s="11"/>
      <c r="G28" s="11"/>
      <c r="H28" s="11"/>
      <c r="I28" s="11"/>
    </row>
    <row r="29" spans="1:15" ht="15.75" x14ac:dyDescent="0.25">
      <c r="A29" s="43"/>
      <c r="B29" s="43"/>
      <c r="C29" s="43"/>
      <c r="D29" s="43"/>
      <c r="E29" s="43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21</v>
      </c>
      <c r="B34" s="37">
        <f>'через сети'!B34:E34</f>
        <v>2.91</v>
      </c>
      <c r="C34" s="38"/>
      <c r="D34" s="38"/>
      <c r="E34" s="39"/>
    </row>
    <row r="35" spans="1:5" ht="30" x14ac:dyDescent="0.25">
      <c r="A35" s="14" t="s">
        <v>16</v>
      </c>
      <c r="B35" s="33">
        <f>'через сети'!B35:E35</f>
        <v>1.085</v>
      </c>
      <c r="C35" s="34"/>
      <c r="D35" s="34"/>
      <c r="E35" s="35"/>
    </row>
    <row r="36" spans="1:5" ht="75" x14ac:dyDescent="0.25">
      <c r="A36" s="14" t="s">
        <v>17</v>
      </c>
      <c r="B36" s="33">
        <f>'через сети'!B36:E36</f>
        <v>0.30499999999999999</v>
      </c>
      <c r="C36" s="34"/>
      <c r="D36" s="34"/>
      <c r="E36" s="35"/>
    </row>
    <row r="37" spans="1:5" ht="30.75" thickBot="1" x14ac:dyDescent="0.3">
      <c r="A37" s="15" t="s">
        <v>18</v>
      </c>
      <c r="B37" s="33">
        <f>'через сети'!B37:E37</f>
        <v>1.5209999999999999</v>
      </c>
      <c r="C37" s="34"/>
      <c r="D37" s="34"/>
      <c r="E37" s="35"/>
    </row>
    <row r="38" spans="1:5" ht="15" thickBot="1" x14ac:dyDescent="0.25">
      <c r="A38" s="8" t="s">
        <v>15</v>
      </c>
      <c r="B38" s="16">
        <f>B34</f>
        <v>2.91</v>
      </c>
      <c r="C38" s="16">
        <f>B34</f>
        <v>2.91</v>
      </c>
      <c r="D38" s="16">
        <f>B34</f>
        <v>2.91</v>
      </c>
      <c r="E38" s="18">
        <f>B34</f>
        <v>2.91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2016-02-15T07:38:17Z</dcterms:modified>
</cp:coreProperties>
</file>