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B23" i="10"/>
  <c r="H14" i="10"/>
  <c r="F71" i="9"/>
  <c r="E59" i="9"/>
  <c r="C42" i="9"/>
  <c r="F31" i="9"/>
  <c r="B23" i="9"/>
  <c r="H14" i="9"/>
  <c r="E87" i="10" l="1"/>
  <c r="D87" i="10"/>
  <c r="C87" i="10"/>
  <c r="B87" i="10"/>
  <c r="E88" i="9"/>
  <c r="D88" i="9"/>
  <c r="C88" i="9"/>
  <c r="B88" i="9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<sst xmlns="http://schemas.openxmlformats.org/spreadsheetml/2006/main" count="138" uniqueCount="63">
  <si>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</si>
  <si>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</si>
  <si>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</si>
  <si>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</si>
  <si>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</si>
  <si>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</si>
  <si>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</si>
  <si>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</si>
  <si>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</si>
  <si>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</si>
  <si>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</si>
  <si>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</si>
  <si>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</si>
  <si>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</si>
  <si>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</si>
  <si>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</si>
  <si>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</si>
  <si>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</si>
  <si>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</si>
  <si>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</si>
  <si>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</si>
  <si>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</si>
  <si>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</si>
  <si>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</si>
  <si>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</si>
  <si>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</si>
  <si>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</si>
  <si>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</si>
  <si>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</si>
  <si>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</si>
  <si>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</si>
  <si>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</si>
  <si>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</si>
  <si>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</si>
  <si>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</si>
  <si>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</si>
  <si>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</si>
  <si>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</si>
  <si>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</si>
  <si>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</si>
  <si>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</si>
  <si>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</si>
  <si>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</si>
  <si>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</si>
  <si>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</si>
  <si>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</si>
  <si>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</si>
  <si>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</si>
  <si>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</si>
  <si>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</si>
  <si>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</si>
  <si>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</si>
  <si>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</si>
  <si>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</si>
  <si>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</si>
  <si>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</si>
  <si>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</si>
  <si>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</si>
  <si>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</si>
  <si>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</si>
  <si>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</si>
  <si>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1142,17</t>
  </si>
  <si>
    <t>384007,17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</si>
</sst>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17" xfId="0" applyNumberFormat="1" applyFont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86;&#1087;&#1077;&#1088;&#1072;&#1090;&#1080;&#1074;&#1082;&#1072;%20&#1076;&#1077;&#1082;&#1072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1347420.7779999999</v>
          </cell>
        </row>
        <row r="34">
          <cell r="E34">
            <v>1.88364207481282E-3</v>
          </cell>
        </row>
        <row r="42">
          <cell r="C42">
            <v>0</v>
          </cell>
        </row>
      </sheetData>
      <sheetData sheetId="2"/>
      <sheetData sheetId="3">
        <row r="24">
          <cell r="A24">
            <v>446.90600000000001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B83" sqref="B83:E84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2205.19</v>
      </c>
      <c r="H8" s="30">
        <f t="shared" ref="H8:J8" si="0">ROUND(($H$14+C88),2)</f>
        <v>2205.19</v>
      </c>
      <c r="I8" s="30">
        <f t="shared" si="0"/>
        <v>2205.19</v>
      </c>
      <c r="J8" s="30">
        <f t="shared" si="0"/>
        <v>2205.19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3">
        <f>ROUND((K18+B23*K20+F71),2)</f>
        <v>1865.5</v>
      </c>
      <c r="I14" s="53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4" t="s">
        <v>61</v>
      </c>
      <c r="L18" s="54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3" t="s">
        <v>62</v>
      </c>
      <c r="L20" s="53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5">
        <f>'[1]Предельный уровень'!$E$34</f>
        <v>1.88364207481282E-3</v>
      </c>
      <c r="C23" s="5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6">
        <v>2050.0349999999999</v>
      </c>
      <c r="L25" s="5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3">
        <v>0</v>
      </c>
      <c r="G28" s="53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6">
        <f>SUM(L33:M37)</f>
        <v>1041.8886320000001</v>
      </c>
      <c r="G31" s="46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7">
        <v>3.7902340000000003</v>
      </c>
      <c r="M33" s="47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7">
        <v>492.96346100000034</v>
      </c>
      <c r="M34" s="5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7">
        <v>216.52968900000002</v>
      </c>
      <c r="M35" s="5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7">
        <v>60.724487000000003</v>
      </c>
      <c r="M36" s="5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7">
        <v>267.88076100000001</v>
      </c>
      <c r="M37" s="5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9">
        <v>306.9606</v>
      </c>
      <c r="K39" s="5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3">
        <f>SUM(L45:M50)</f>
        <v>1727.5949999999998</v>
      </c>
      <c r="D42" s="53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1">
        <v>374.786</v>
      </c>
      <c r="M45" s="6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60">
        <v>278.20299999999997</v>
      </c>
      <c r="M46" s="60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60">
        <v>276.59800000000001</v>
      </c>
      <c r="M47" s="60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1">
        <v>351.10199999999998</v>
      </c>
      <c r="M49" s="6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60">
        <v>446.90600000000001</v>
      </c>
      <c r="M50" s="60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3">
        <v>1347420.7779999999</v>
      </c>
      <c r="D53" s="6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2">
        <v>0</v>
      </c>
      <c r="D56" s="62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3">
        <f>SUM(L61:M65)</f>
        <v>805608.77499999991</v>
      </c>
      <c r="F59" s="6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3">
        <v>1727.5949999999998</v>
      </c>
      <c r="M61" s="53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8">
        <v>328938.01199999999</v>
      </c>
      <c r="M62" s="58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8">
        <v>175982.321</v>
      </c>
      <c r="M63" s="58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8">
        <v>68741.016000000003</v>
      </c>
      <c r="M64" s="58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8">
        <v>230219.83100000001</v>
      </c>
      <c r="M65" s="58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9">
        <v>169562</v>
      </c>
      <c r="D68" s="5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4">
        <v>336.92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7">
        <v>2.77</v>
      </c>
      <c r="C84" s="68"/>
      <c r="D84" s="68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0">
        <v>1.038</v>
      </c>
      <c r="C85" s="71"/>
      <c r="D85" s="71"/>
      <c r="E85" s="7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0">
        <v>0.29699999999999999</v>
      </c>
      <c r="C86" s="71"/>
      <c r="D86" s="71"/>
      <c r="E86" s="72"/>
    </row>
    <row r="87" spans="1:17" ht="30.75" thickBot="1" x14ac:dyDescent="0.3">
      <c r="A87" s="20" t="s">
        <v>56</v>
      </c>
      <c r="B87" s="70">
        <v>1.4390000000000001</v>
      </c>
      <c r="C87" s="71"/>
      <c r="D87" s="71"/>
      <c r="E87" s="7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339.69</v>
      </c>
      <c r="C88" s="22">
        <f>B83+B84</f>
        <v>339.69</v>
      </c>
      <c r="D88" s="22">
        <f>B83+B84</f>
        <v>339.69</v>
      </c>
      <c r="E88" s="45">
        <f>B83+B84</f>
        <v>339.69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2118.87</v>
      </c>
      <c r="H8" s="30">
        <f>ROUND(($H$14+$H$14*0.0878*1.53+C87),2)</f>
        <v>2118.87</v>
      </c>
      <c r="I8" s="30">
        <f>ROUND(($H$14+$H$14*0.0878*1.53+D87),2)</f>
        <v>2118.87</v>
      </c>
      <c r="J8" s="30">
        <f>ROUND(($H$14+$H$14*0.0878*1.53+E87),2)</f>
        <v>2118.87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3">
        <f>ROUND((K18+B23*K20+F71),2)</f>
        <v>1865.5</v>
      </c>
      <c r="I14" s="53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4" t="s">
        <v>61</v>
      </c>
      <c r="L18" s="54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3" t="s">
        <v>62</v>
      </c>
      <c r="L20" s="53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5">
        <f>'[1]Предельный уровень'!$E$34</f>
        <v>1.88364207481282E-3</v>
      </c>
      <c r="C23" s="5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6">
        <v>2050.0349999999999</v>
      </c>
      <c r="L25" s="5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3">
        <v>0</v>
      </c>
      <c r="G28" s="53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6">
        <f>SUM(L33:M37)</f>
        <v>1041.8886320000001</v>
      </c>
      <c r="G31" s="46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7">
        <v>3.7902340000000003</v>
      </c>
      <c r="M33" s="47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7">
        <v>492.96346100000034</v>
      </c>
      <c r="M34" s="5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7">
        <v>216.52968900000002</v>
      </c>
      <c r="M35" s="5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7">
        <v>60.724487000000003</v>
      </c>
      <c r="M36" s="5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7">
        <v>267.88076100000001</v>
      </c>
      <c r="M37" s="5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9">
        <v>306.9606</v>
      </c>
      <c r="K39" s="5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3">
        <f>SUM(L45:M50)</f>
        <v>1727.5949999999998</v>
      </c>
      <c r="D42" s="53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1">
        <v>374.786</v>
      </c>
      <c r="M45" s="6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60">
        <v>278.20299999999997</v>
      </c>
      <c r="M46" s="60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60">
        <v>276.59800000000001</v>
      </c>
      <c r="M47" s="60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1">
        <v>351.10199999999998</v>
      </c>
      <c r="M49" s="6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60">
        <v>446.90600000000001</v>
      </c>
      <c r="M50" s="60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3">
        <v>1347420.7779999999</v>
      </c>
      <c r="D53" s="6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2">
        <v>0</v>
      </c>
      <c r="D56" s="62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3">
        <f>SUM(L61:M65)</f>
        <v>805608.77499999991</v>
      </c>
      <c r="F59" s="6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3">
        <v>1727.5949999999998</v>
      </c>
      <c r="M61" s="53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8">
        <v>328938.01199999999</v>
      </c>
      <c r="M62" s="58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8">
        <v>175982.321</v>
      </c>
      <c r="M63" s="58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8">
        <v>68741.016000000003</v>
      </c>
      <c r="M64" s="58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8">
        <v>230219.83100000001</v>
      </c>
      <c r="M65" s="58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9">
        <v>169562</v>
      </c>
      <c r="D68" s="5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15" customHeight="1" x14ac:dyDescent="0.25">
      <c r="A73" s="73" t="s">
        <v>60</v>
      </c>
      <c r="B73" s="74"/>
      <c r="C73" s="74"/>
      <c r="D73" s="74"/>
      <c r="E73" s="74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4"/>
      <c r="B74" s="74"/>
      <c r="C74" s="74"/>
      <c r="D74" s="74"/>
      <c r="E74" s="74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4"/>
      <c r="B75" s="74"/>
      <c r="C75" s="74"/>
      <c r="D75" s="74"/>
      <c r="E75" s="74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4"/>
      <c r="B76" s="74"/>
      <c r="C76" s="74"/>
      <c r="D76" s="74"/>
      <c r="E76" s="74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7">
        <v>2.77</v>
      </c>
      <c r="C83" s="68"/>
      <c r="D83" s="68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0">
        <v>1.038</v>
      </c>
      <c r="C84" s="71"/>
      <c r="D84" s="71"/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0">
        <v>0.29699999999999999</v>
      </c>
      <c r="C85" s="71"/>
      <c r="D85" s="71"/>
      <c r="E85" s="72"/>
    </row>
    <row r="86" spans="1:17" ht="30.75" thickBot="1" x14ac:dyDescent="0.3">
      <c r="A86" s="20" t="s">
        <v>56</v>
      </c>
      <c r="B86" s="70">
        <v>1.4390000000000001</v>
      </c>
      <c r="C86" s="71"/>
      <c r="D86" s="71"/>
      <c r="E86" s="7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2.77</v>
      </c>
      <c r="C87" s="22">
        <f>B83</f>
        <v>2.77</v>
      </c>
      <c r="D87" s="22">
        <f>B83</f>
        <v>2.77</v>
      </c>
      <c r="E87" s="45">
        <f>B83</f>
        <v>2.77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2017-01-13T07:16:27Z</dcterms:modified>
</cp:coreProperties>
</file>