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0 октябр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42" i="10" l="1"/>
  <c r="F31" i="10"/>
  <c r="C42" i="9"/>
  <c r="F31" i="9"/>
  <c r="B86" i="10"/>
  <c r="B85" i="10"/>
  <c r="B84" i="10"/>
  <c r="B83" i="10"/>
  <c r="B87" i="9"/>
  <c r="B86" i="9"/>
  <c r="B85" i="9"/>
  <c r="B84" i="9"/>
  <c r="J8" i="10" l="1"/>
  <c r="I8" i="10"/>
  <c r="H8" i="10"/>
  <c r="B87" i="10" l="1"/>
  <c r="G8" i="10" s="1"/>
  <c r="B88" i="9" l="1"/>
  <c r="G8" i="9" l="1"/>
  <c r="I8" i="9" l="1"/>
  <c r="H8" i="9" l="1"/>
  <c r="J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<sst xmlns="http://schemas.openxmlformats.org/spreadsheetml/2006/main" count="138" uniqueCount="63">
  <si>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</si>
  <si>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</si>
  <si>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</si>
  <si>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</si>
  <si>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</si>
  <si>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</si>
  <si>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</si>
  <si>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</si>
  <si>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</si>
  <si>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</si>
  <si>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</si>
  <si>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</si>
  <si>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</si>
  <si>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</si>
  <si>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</si>
  <si>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</si>
  <si>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</si>
  <si>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</si>
  <si>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</si>
  <si>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</si>
  <si>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</si>
  <si>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</si>
  <si>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</si>
  <si>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</si>
  <si>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</si>
  <si>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</si>
  <si>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</si>
  <si>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</si>
  <si>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</si>
  <si>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</si>
  <si>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</si>
  <si>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</si>
  <si>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</si>
  <si>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</si>
  <si>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</si>
  <si>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</si>
  <si>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</si>
  <si>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</si>
  <si>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</si>
  <si>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</si>
  <si>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</si>
  <si>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</si>
  <si>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</si>
  <si>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</si>
  <si>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</si>
  <si>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</si>
  <si>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</si>
  <si>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</si>
  <si>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</si>
  <si>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</si>
  <si>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</si>
  <si>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</si>
  <si>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</si>
  <si>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</si>
  <si>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</si>
  <si>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</si>
  <si>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</si>
  <si>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</si>
  <si>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</si>
  <si>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</si>
  <si>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</si>
  <si>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1297,77</t>
  </si>
  <si>
    <t>662410,63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</si>
</sst>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#,##0.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9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right"/>
    </xf>
    <xf numFmtId="172" fontId="1" fillId="0" borderId="7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&#1056;&#1040;&#1057;&#1063;&#1045;&#1058;%20&#1062;&#1045;&#1053;%20&#1054;&#1082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B13">
            <v>2.67</v>
          </cell>
        </row>
        <row r="14">
          <cell r="B14">
            <v>0.94699999999999995</v>
          </cell>
        </row>
        <row r="15">
          <cell r="B15">
            <v>0.29299999999999998</v>
          </cell>
        </row>
        <row r="16">
          <cell r="B16">
            <v>1.4330000000000001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8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1"/>
      <c r="B6" s="61"/>
      <c r="C6" s="61"/>
      <c r="D6" s="61"/>
      <c r="E6" s="61"/>
      <c r="F6" s="61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 x14ac:dyDescent="0.25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ROUND(($H$14+B88),2)</f>
        <v>2922.79</v>
      </c>
      <c r="H8" s="28">
        <f t="shared" ref="H8:J8" si="0">ROUND(($H$14+C88),2)</f>
        <v>2922.79</v>
      </c>
      <c r="I8" s="28">
        <f t="shared" si="0"/>
        <v>2922.79</v>
      </c>
      <c r="J8" s="28">
        <f t="shared" si="0"/>
        <v>2922.79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2">
        <v>2461.7199999999998</v>
      </c>
      <c r="I14" s="52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65" t="s">
        <v>61</v>
      </c>
      <c r="L18" s="65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2" t="s">
        <v>62</v>
      </c>
      <c r="L20" s="52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66">
        <v>1.7571391917719399E-3</v>
      </c>
      <c r="C23" s="66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67">
        <v>1774.931</v>
      </c>
      <c r="L25" s="67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2">
        <v>0</v>
      </c>
      <c r="G28" s="52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8">
        <f>SUM(L33:M37)</f>
        <v>982.70027099999993</v>
      </c>
      <c r="G31" s="5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59">
        <v>3.5115749999999992</v>
      </c>
      <c r="M33" s="59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7">
        <v>394.362594</v>
      </c>
      <c r="M34" s="57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7">
        <v>241.23075599999999</v>
      </c>
      <c r="M35" s="57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7">
        <v>58.790069000000003</v>
      </c>
      <c r="M36" s="57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7">
        <v>284.80527699999999</v>
      </c>
      <c r="M37" s="57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1">
        <v>321.45</v>
      </c>
      <c r="K39" s="51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5">
        <f>SUM(L45:L50)</f>
        <v>1700.1320000000001</v>
      </c>
      <c r="D42" s="55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3">
        <v>256.29300000000001</v>
      </c>
      <c r="M45" s="53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4">
        <v>163.05199999999999</v>
      </c>
      <c r="M46" s="54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4">
        <v>131.339</v>
      </c>
      <c r="M47" s="54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47"/>
      <c r="M48" s="47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3">
        <v>491.82100000000003</v>
      </c>
      <c r="M49" s="53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4">
        <v>657.62699999999995</v>
      </c>
      <c r="M50" s="54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5">
        <v>1157488.1599999999</v>
      </c>
      <c r="D53" s="55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56">
        <v>0</v>
      </c>
      <c r="D56" s="56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5">
        <v>728457.31599999999</v>
      </c>
      <c r="F59" s="55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76">
        <v>1443.8389999999999</v>
      </c>
      <c r="M61" s="76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77">
        <v>269125.32299999997</v>
      </c>
      <c r="M62" s="77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77">
        <v>185510.103</v>
      </c>
      <c r="M63" s="77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77">
        <v>63342.091</v>
      </c>
      <c r="M64" s="77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77">
        <v>209035.96</v>
      </c>
      <c r="M65" s="77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78"/>
      <c r="M66" s="78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1">
        <v>160850</v>
      </c>
      <c r="D68" s="51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v>0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2"/>
      <c r="F73" s="43"/>
      <c r="G73" s="43"/>
      <c r="H73" s="32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8">
        <v>458.4</v>
      </c>
      <c r="C83" s="49"/>
      <c r="D83" s="49"/>
      <c r="E83" s="5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70">
        <f>[1]услуги!$B$13</f>
        <v>2.67</v>
      </c>
      <c r="C84" s="71"/>
      <c r="D84" s="71"/>
      <c r="E84" s="7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3">
        <f>[1]услуги!$B$14</f>
        <v>0.94699999999999995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3">
        <f>[1]услуги!$B$15</f>
        <v>0.29299999999999998</v>
      </c>
      <c r="C86" s="74"/>
      <c r="D86" s="74"/>
      <c r="E86" s="75"/>
    </row>
    <row r="87" spans="1:17" ht="30.75" thickBot="1" x14ac:dyDescent="0.3">
      <c r="A87" s="20" t="s">
        <v>56</v>
      </c>
      <c r="B87" s="73">
        <f>[1]услуги!$B$16</f>
        <v>1.4330000000000001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4">
        <f>B83+B84</f>
        <v>461.07</v>
      </c>
      <c r="C88" s="42">
        <v>461.07</v>
      </c>
      <c r="D88" s="42">
        <v>461.07</v>
      </c>
      <c r="E88" s="45">
        <v>461.07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L50:M50"/>
    <mergeCell ref="C53:D53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8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1"/>
      <c r="B6" s="61"/>
      <c r="C6" s="61"/>
      <c r="D6" s="61"/>
      <c r="E6" s="61"/>
      <c r="F6" s="61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 x14ac:dyDescent="0.25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ROUND(($H$14+$H$14*0.087*1.18+B87),2)</f>
        <v>2717.11</v>
      </c>
      <c r="H8" s="28">
        <f>ROUND(($H$14+$H$14*0.087*1.18+C87),2)</f>
        <v>2717.11</v>
      </c>
      <c r="I8" s="28">
        <f>ROUND(($H$14+$H$14*0.087*1.18+D87),2)</f>
        <v>2717.11</v>
      </c>
      <c r="J8" s="28">
        <f>ROUND(($H$14+$H$14*0.087*1.18+E87),2)</f>
        <v>2717.11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2">
        <v>2461.7199999999998</v>
      </c>
      <c r="I14" s="52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65" t="s">
        <v>61</v>
      </c>
      <c r="L18" s="65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2" t="s">
        <v>62</v>
      </c>
      <c r="L20" s="52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66">
        <v>1.7571391917719399E-3</v>
      </c>
      <c r="C23" s="66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67">
        <v>1774.931</v>
      </c>
      <c r="L25" s="67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2">
        <v>0</v>
      </c>
      <c r="G28" s="52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8">
        <f>SUM(L33:M37)</f>
        <v>982.70027099999993</v>
      </c>
      <c r="G31" s="5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59">
        <v>3.5115749999999992</v>
      </c>
      <c r="M33" s="59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7">
        <v>394.362594</v>
      </c>
      <c r="M34" s="57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7">
        <v>241.23075599999999</v>
      </c>
      <c r="M35" s="57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7">
        <v>58.790069000000003</v>
      </c>
      <c r="M36" s="57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7">
        <v>284.80527699999999</v>
      </c>
      <c r="M37" s="57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1">
        <v>321.45</v>
      </c>
      <c r="K39" s="51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5">
        <f>SUM(L45:L50)</f>
        <v>1700.1320000000001</v>
      </c>
      <c r="D42" s="55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3">
        <v>256.29300000000001</v>
      </c>
      <c r="M45" s="53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4">
        <v>163.05199999999999</v>
      </c>
      <c r="M46" s="54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4">
        <v>131.339</v>
      </c>
      <c r="M47" s="54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47"/>
      <c r="M48" s="47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3">
        <v>491.82100000000003</v>
      </c>
      <c r="M49" s="53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4">
        <v>657.62699999999995</v>
      </c>
      <c r="M50" s="54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5">
        <v>1157488.1599999999</v>
      </c>
      <c r="D53" s="55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56">
        <v>0</v>
      </c>
      <c r="D56" s="56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5">
        <v>728457.31599999999</v>
      </c>
      <c r="F59" s="55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76">
        <v>1443.8389999999999</v>
      </c>
      <c r="M61" s="76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77">
        <v>269125.32299999997</v>
      </c>
      <c r="M62" s="77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77">
        <v>185510.103</v>
      </c>
      <c r="M63" s="77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77">
        <v>63342.091</v>
      </c>
      <c r="M64" s="77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77">
        <v>209035.96</v>
      </c>
      <c r="M65" s="77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78"/>
      <c r="M66" s="78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1">
        <v>160850</v>
      </c>
      <c r="D68" s="51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v>0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70">
        <f>[1]услуги!$B$13</f>
        <v>2.67</v>
      </c>
      <c r="C83" s="71"/>
      <c r="D83" s="71"/>
      <c r="E83" s="7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3">
        <f>[1]услуги!$B$14</f>
        <v>0.94699999999999995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3">
        <f>[1]услуги!$B$15</f>
        <v>0.29299999999999998</v>
      </c>
      <c r="C85" s="74"/>
      <c r="D85" s="74"/>
      <c r="E85" s="75"/>
    </row>
    <row r="86" spans="1:17" ht="30.75" thickBot="1" x14ac:dyDescent="0.3">
      <c r="A86" s="20" t="s">
        <v>56</v>
      </c>
      <c r="B86" s="73">
        <f>[1]услуги!$B$16</f>
        <v>1.4330000000000001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2">
        <f>B83</f>
        <v>2.67</v>
      </c>
      <c r="C87" s="42">
        <v>2.67</v>
      </c>
      <c r="D87" s="42">
        <v>2.67</v>
      </c>
      <c r="E87" s="42">
        <v>2.67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2017-11-15T07:20:13Z</dcterms:modified>
</cp:coreProperties>
</file>