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6 июн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87" i="10" l="1"/>
  <c r="F71" i="10"/>
  <c r="F71" i="9"/>
  <c r="B88" i="9" l="1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<sst xmlns="http://schemas.openxmlformats.org/spreadsheetml/2006/main" count="138" uniqueCount="63">
  <si>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</si>
  <si>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</si>
  <si>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</si>
  <si>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</si>
  <si>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</si>
  <si>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</si>
  <si>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</si>
  <si>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</si>
  <si>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</si>
  <si>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</si>
  <si>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</si>
  <si>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</si>
  <si>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</si>
  <si>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</si>
  <si>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</si>
  <si>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</si>
  <si>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</si>
  <si>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</si>
  <si>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</si>
  <si>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</si>
  <si>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</si>
  <si>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</si>
  <si>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</si>
  <si>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</si>
  <si>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</si>
  <si>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</si>
  <si>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</si>
  <si>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</si>
  <si>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</si>
  <si>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</si>
  <si>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</si>
  <si>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</si>
  <si>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</si>
  <si>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</si>
  <si>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</si>
  <si>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</si>
  <si>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</si>
  <si>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</si>
  <si>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</si>
  <si>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</si>
  <si>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</si>
  <si>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</si>
  <si>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</si>
  <si>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</si>
  <si>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</si>
  <si>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</si>
  <si>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</si>
  <si>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</si>
  <si>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</si>
  <si>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</si>
  <si>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</si>
  <si>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</si>
  <si>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</si>
  <si>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</si>
  <si>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</si>
  <si>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</si>
  <si>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</si>
  <si>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</si>
  <si>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</si>
  <si>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</si>
  <si>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</si>
  <si>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1089,22</t>
  </si>
  <si>
    <t>478078,04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</si>
</sst>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1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right"/>
    </xf>
    <xf numFmtId="169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86;&#1087;&#1077;&#1088;&#1072;&#1090;&#1080;&#1074;&#1082;&#1072;%20&#1084;&#1072;&#1081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1002512.822</v>
          </cell>
        </row>
        <row r="42">
          <cell r="C42">
            <v>0</v>
          </cell>
        </row>
      </sheetData>
      <sheetData sheetId="2"/>
      <sheetData sheetId="3">
        <row r="22">
          <cell r="G22">
            <v>276689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42887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2"/>
      <c r="B6" s="62"/>
      <c r="C6" s="62"/>
      <c r="D6" s="62"/>
      <c r="E6" s="62"/>
      <c r="F6" s="62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 x14ac:dyDescent="0.25">
      <c r="A7" s="62"/>
      <c r="B7" s="62"/>
      <c r="C7" s="62"/>
      <c r="D7" s="62"/>
      <c r="E7" s="62"/>
      <c r="F7" s="6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9">
        <f>ROUND(($H$14+B88),2)</f>
        <v>2416.9499999999998</v>
      </c>
      <c r="H8" s="29">
        <f t="shared" ref="H8:J8" si="0">ROUND(($H$14+C88),2)</f>
        <v>2416.9499999999998</v>
      </c>
      <c r="I8" s="29">
        <f t="shared" si="0"/>
        <v>2416.9499999999998</v>
      </c>
      <c r="J8" s="29">
        <f t="shared" si="0"/>
        <v>2416.9499999999998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3">
        <v>2076.79</v>
      </c>
      <c r="I14" s="53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6" t="s">
        <v>61</v>
      </c>
      <c r="L18" s="66"/>
      <c r="M18" s="42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3" t="s">
        <v>62</v>
      </c>
      <c r="L20" s="53"/>
      <c r="M20" s="43"/>
      <c r="N20" s="3"/>
      <c r="O20" s="3"/>
      <c r="P20" s="22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6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2"/>
      <c r="Q22" s="22"/>
      <c r="R22" s="27"/>
    </row>
    <row r="23" spans="1:18" x14ac:dyDescent="0.25">
      <c r="A23" s="31" t="s">
        <v>15</v>
      </c>
      <c r="B23" s="67">
        <v>2.06570613296352E-3</v>
      </c>
      <c r="C23" s="67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7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8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8">
        <v>1584.2380000000001</v>
      </c>
      <c r="L25" s="68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3">
        <v>0</v>
      </c>
      <c r="G28" s="53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9">
        <v>926.22176999999999</v>
      </c>
      <c r="G31" s="59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0">
        <v>2.3537249999999998</v>
      </c>
      <c r="M33" s="60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8">
        <v>380.7253169999999</v>
      </c>
      <c r="M34" s="58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8">
        <v>231.96452199999999</v>
      </c>
      <c r="M35" s="58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8">
        <v>59.777243000000006</v>
      </c>
      <c r="M36" s="58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8">
        <v>251.40096299999999</v>
      </c>
      <c r="M37" s="58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2">
        <v>318.41000000000003</v>
      </c>
      <c r="K39" s="52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3">
        <v>1258.915</v>
      </c>
      <c r="D42" s="53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0"/>
      <c r="M44" s="40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4">
        <v>266.35399999999998</v>
      </c>
      <c r="M45" s="54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5">
        <v>140.274</v>
      </c>
      <c r="M46" s="55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5">
        <v>72.891999999999996</v>
      </c>
      <c r="M47" s="55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5"/>
      <c r="M48" s="25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4">
        <v>326.36</v>
      </c>
      <c r="M49" s="54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5">
        <v>453.03500000000003</v>
      </c>
      <c r="M50" s="55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6">
        <v>974785.86600000004</v>
      </c>
      <c r="D53" s="56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7">
        <v>0</v>
      </c>
      <c r="D56" s="57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6">
        <v>651083.86100000003</v>
      </c>
      <c r="F59" s="56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71">
        <v>1258.915</v>
      </c>
      <c r="M61" s="71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72">
        <v>239368.12899999999</v>
      </c>
      <c r="M62" s="72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72">
        <v>168554.27600000001</v>
      </c>
      <c r="M63" s="72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72">
        <v>63497.571000000004</v>
      </c>
      <c r="M64" s="72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72">
        <v>178404.97</v>
      </c>
      <c r="M65" s="72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2">
        <v>159300</v>
      </c>
      <c r="D68" s="52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1">
        <f>'[1]Предельный уровень'!$C$42*1000</f>
        <v>0</v>
      </c>
      <c r="G71" s="41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3"/>
      <c r="F73" s="45"/>
      <c r="G73" s="45"/>
      <c r="H73" s="3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3"/>
      <c r="F74" s="45"/>
      <c r="G74" s="45"/>
      <c r="H74" s="3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3"/>
      <c r="F75" s="45"/>
      <c r="G75" s="45"/>
      <c r="H75" s="3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3"/>
      <c r="F76" s="45"/>
      <c r="G76" s="45"/>
      <c r="H76" s="3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3"/>
      <c r="F77" s="45"/>
      <c r="G77" s="45"/>
      <c r="H77" s="3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8"/>
      <c r="F78" s="38"/>
      <c r="G78" s="38"/>
      <c r="H78" s="38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6">
        <v>336.92</v>
      </c>
      <c r="C83" s="47"/>
      <c r="D83" s="47"/>
      <c r="E83" s="4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49">
        <v>3.24</v>
      </c>
      <c r="C84" s="50"/>
      <c r="D84" s="50"/>
      <c r="E84" s="5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3">
        <v>1.1080000000000001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3">
        <v>0.32700000000000001</v>
      </c>
      <c r="C86" s="74"/>
      <c r="D86" s="74"/>
      <c r="E86" s="75"/>
    </row>
    <row r="87" spans="1:17" ht="30.75" thickBot="1" x14ac:dyDescent="0.3">
      <c r="A87" s="20" t="s">
        <v>56</v>
      </c>
      <c r="B87" s="73">
        <v>1.802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76">
        <f>B83+B84</f>
        <v>340.16</v>
      </c>
      <c r="C88" s="44">
        <v>340.16</v>
      </c>
      <c r="D88" s="44">
        <v>340.16</v>
      </c>
      <c r="E88" s="77">
        <v>340.16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L49:M49"/>
    <mergeCell ref="L50:M50"/>
    <mergeCell ref="C53:D53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9" zoomScale="80" zoomScaleNormal="80" workbookViewId="0">
      <selection activeCell="G86" sqref="G86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42887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2"/>
      <c r="B6" s="62"/>
      <c r="C6" s="62"/>
      <c r="D6" s="62"/>
      <c r="E6" s="62"/>
      <c r="F6" s="62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 x14ac:dyDescent="0.25">
      <c r="A7" s="62"/>
      <c r="B7" s="62"/>
      <c r="C7" s="62"/>
      <c r="D7" s="62"/>
      <c r="E7" s="62"/>
      <c r="F7" s="6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9">
        <f>ROUND(($H$14+$H$14*0.0878*1.53+B87),2)</f>
        <v>2359.0100000000002</v>
      </c>
      <c r="H8" s="29">
        <f>ROUND(($H$14+$H$14*0.0878*1.53+C87),2)</f>
        <v>2359.0100000000002</v>
      </c>
      <c r="I8" s="29">
        <f>ROUND(($H$14+$H$14*0.0878*1.53+D87),2)</f>
        <v>2359.0100000000002</v>
      </c>
      <c r="J8" s="29">
        <f>ROUND(($H$14+$H$14*0.0878*1.53+E87),2)</f>
        <v>2359.0100000000002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3">
        <v>2076.79</v>
      </c>
      <c r="I14" s="53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66" t="s">
        <v>61</v>
      </c>
      <c r="L18" s="66"/>
      <c r="M18" s="42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3" t="s">
        <v>62</v>
      </c>
      <c r="L20" s="53"/>
      <c r="M20" s="43"/>
      <c r="N20" s="3"/>
      <c r="O20" s="3"/>
      <c r="P20" s="22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6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2"/>
      <c r="Q22" s="22"/>
      <c r="R22" s="27"/>
    </row>
    <row r="23" spans="1:18" x14ac:dyDescent="0.25">
      <c r="A23" s="31" t="s">
        <v>15</v>
      </c>
      <c r="B23" s="67">
        <v>2.06570613296352E-3</v>
      </c>
      <c r="C23" s="67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7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8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68">
        <v>1584.2380000000001</v>
      </c>
      <c r="L25" s="68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3">
        <v>0</v>
      </c>
      <c r="G28" s="53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9">
        <v>926.22176999999999</v>
      </c>
      <c r="G31" s="59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60">
        <v>2.3537249999999998</v>
      </c>
      <c r="M33" s="60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58">
        <v>380.7253169999999</v>
      </c>
      <c r="M34" s="58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58">
        <v>231.96452199999999</v>
      </c>
      <c r="M35" s="58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58">
        <v>59.777243000000006</v>
      </c>
      <c r="M36" s="58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58">
        <v>251.40096299999999</v>
      </c>
      <c r="M37" s="58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2">
        <v>318.41000000000003</v>
      </c>
      <c r="K39" s="52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3">
        <v>1258.915</v>
      </c>
      <c r="D42" s="53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0"/>
      <c r="M44" s="40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54">
        <v>266.35399999999998</v>
      </c>
      <c r="M45" s="54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5">
        <v>140.274</v>
      </c>
      <c r="M46" s="55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5">
        <v>72.891999999999996</v>
      </c>
      <c r="M47" s="55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5"/>
      <c r="M48" s="25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54">
        <v>326.36</v>
      </c>
      <c r="M49" s="54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5">
        <v>453.03500000000003</v>
      </c>
      <c r="M50" s="55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6">
        <v>974785.86600000004</v>
      </c>
      <c r="D53" s="56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57">
        <v>0</v>
      </c>
      <c r="D56" s="57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6">
        <v>651083.86100000003</v>
      </c>
      <c r="F59" s="56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71">
        <v>1258.915</v>
      </c>
      <c r="M61" s="71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72">
        <v>239368.12899999999</v>
      </c>
      <c r="M62" s="72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72">
        <v>168554.27600000001</v>
      </c>
      <c r="M63" s="72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72">
        <v>63497.571000000004</v>
      </c>
      <c r="M64" s="72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72">
        <v>178404.97</v>
      </c>
      <c r="M65" s="72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2">
        <v>159300</v>
      </c>
      <c r="D68" s="52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1">
        <f>'[1]Предельный уровень'!$C$42*1000</f>
        <v>0</v>
      </c>
      <c r="G71" s="41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ht="15" customHeight="1" x14ac:dyDescent="0.25">
      <c r="A73" s="69" t="s">
        <v>60</v>
      </c>
      <c r="B73" s="70"/>
      <c r="C73" s="70"/>
      <c r="D73" s="70"/>
      <c r="E73" s="70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0"/>
      <c r="B74" s="70"/>
      <c r="C74" s="70"/>
      <c r="D74" s="70"/>
      <c r="E74" s="70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0"/>
      <c r="B75" s="70"/>
      <c r="C75" s="70"/>
      <c r="D75" s="70"/>
      <c r="E75" s="70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0"/>
      <c r="B76" s="70"/>
      <c r="C76" s="70"/>
      <c r="D76" s="70"/>
      <c r="E76" s="70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9">
        <v>3.24</v>
      </c>
      <c r="C83" s="50"/>
      <c r="D83" s="50"/>
      <c r="E83" s="5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3">
        <v>1.1080000000000001</v>
      </c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3">
        <v>0.32700000000000001</v>
      </c>
      <c r="C85" s="74"/>
      <c r="D85" s="74"/>
      <c r="E85" s="75"/>
    </row>
    <row r="86" spans="1:17" ht="30.75" thickBot="1" x14ac:dyDescent="0.3">
      <c r="A86" s="20" t="s">
        <v>56</v>
      </c>
      <c r="B86" s="73">
        <v>1.802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4">
        <f>B83</f>
        <v>3.24</v>
      </c>
      <c r="C87" s="44">
        <v>3.24</v>
      </c>
      <c r="D87" s="44">
        <v>3.24</v>
      </c>
      <c r="E87" s="44">
        <v>3.24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2017-07-14T10:20:01Z</dcterms:modified>
</cp:coreProperties>
</file>