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8\05 май 2018\Цены\"/>
    </mc:Choice>
  </mc:AlternateContent>
  <bookViews>
    <workbookView xWindow="120" yWindow="108" windowWidth="19020" windowHeight="11640" tabRatio="716"/>
  </bookViews>
  <sheets>
    <sheet name="сети РСК" sheetId="1" r:id="rId1"/>
    <sheet name="по договорам купли-продажи" sheetId="7" r:id="rId2"/>
    <sheet name="для РСК(в пределах норм.)" sheetId="9" r:id="rId3"/>
    <sheet name="для РСК (сверх норм.)" sheetId="10" r:id="rId4"/>
  </sheets>
  <calcPr calcId="152511"/>
</workbook>
</file>

<file path=xl/calcChain.xml><?xml version="1.0" encoding="utf-8"?>
<calcChain xmlns="http://schemas.openxmlformats.org/spreadsheetml/2006/main">
  <c r="E88" i="1" l="1"/>
  <c r="D88" i="1"/>
  <c r="C88" i="1"/>
  <c r="B88" i="1"/>
  <c r="E89" i="10" l="1"/>
  <c r="D89" i="10"/>
  <c r="C89" i="10"/>
  <c r="E88" i="9"/>
  <c r="D88" i="9"/>
  <c r="C88" i="9"/>
  <c r="E88" i="7"/>
  <c r="D88" i="7"/>
  <c r="C88" i="7"/>
  <c r="B89" i="10" l="1"/>
  <c r="B88" i="9"/>
  <c r="B88" i="7"/>
  <c r="H8" i="1" l="1"/>
  <c r="I8" i="1"/>
  <c r="J8" i="10"/>
  <c r="I8" i="10"/>
  <c r="H8" i="10"/>
  <c r="G8" i="10"/>
  <c r="J8" i="7"/>
  <c r="I8" i="7"/>
  <c r="H8" i="7"/>
  <c r="G8" i="7"/>
  <c r="J8" i="1"/>
  <c r="G8" i="1"/>
  <c r="H8" i="9" l="1"/>
  <c r="G8" i="9"/>
  <c r="I8" i="9" l="1"/>
  <c r="J8" i="9"/>
</calcChain>
</file>

<file path=xl/sharedStrings.xml><?xml version="1.0" encoding="utf-8"?>
<sst xmlns="http://schemas.openxmlformats.org/spreadsheetml/2006/main" count="284" uniqueCount="71">
  <si>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</si>
  <si>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</si>
  <si>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</si>
  <si>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</si>
  <si>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</si>
  <si>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</si>
  <si>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</si>
  <si>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</si>
  <si>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</si>
  <si>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</si>
  <si>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</si>
  <si>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</si>
  <si>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</si>
  <si>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</si>
  <si>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</si>
  <si>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</si>
  <si>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</si>
  <si>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</si>
  <si>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</si>
  <si>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</si>
  <si>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</si>
  <si>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</si>
  <si>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</si>
  <si>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</si>
  <si>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</si>
  <si>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</si>
  <si>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</si>
  <si>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</si>
  <si>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</si>
  <si>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</si>
  <si>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</si>
  <si>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</si>
  <si>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</si>
  <si>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</si>
  <si>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</si>
  <si>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</si>
  <si>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</si>
  <si>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</si>
  <si>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</si>
  <si>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</si>
  <si>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</si>
  <si>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</si>
  <si>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</si>
  <si>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</si>
  <si>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</si>
  <si>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</si>
  <si>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</si>
  <si>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</si>
  <si>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</si>
  <si>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</si>
  <si>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</si>
  <si>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</si>
  <si>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</si>
  <si>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</si>
  <si>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</si>
  <si>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</si>
  <si>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</si>
  <si>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</si>
  <si>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Справочно:</t>
  </si>
  <si>
    <t>Плата за услуги, руб./МВтч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</si>
  <si>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</si>
  <si>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</si>
  <si>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</si>
  <si>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 xml:space="preserve"> </t>
  </si>
  <si>
    <t>Услуги АО "СО ЕЭС"</t>
  </si>
  <si>
    <t>Формула расчета сбытовой надбавки для потребителей ПАО 'Самараэнерго' с максимальной мощностью электроустановок от 150кВт до 670кВт: 12,79% * 1,18 * Цэ(м)</t>
  </si>
  <si>
    <t>Формула расчета сбытовой надбавки для потребителей ОАО 'Самараэнерго' с максимальной мощностью электроустановок от 670кВт до 10МВт: 8,7% * 1,18 * Цэ(м)</t>
  </si>
  <si>
    <t>1125,26</t>
  </si>
  <si>
    <t>658845,86</t>
  </si>
  <si>
    <t>предыдущие расчетные периоды, рублей/МВт·ч **</t>
  </si>
  <si>
    <t>** Причина изменения средневзвешенной нерегулируемой цены на электрическую энергию (мощность): изменение объемов покупки потребителя (покупателя) гарантирующего поставщика на основании решения суда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</si>
</sst>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"/>
    <numFmt numFmtId="170" formatCode="0.000000000"/>
    <numFmt numFmtId="171" formatCode="0.00000000"/>
    <numFmt numFmtId="172" formatCode="#,##0.00000000"/>
    <numFmt numFmtId="173" formatCode="0.0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4" fillId="0" borderId="6" xfId="0" applyFont="1" applyFill="1" applyBorder="1" applyAlignment="1"/>
    <xf numFmtId="4" fontId="2" fillId="0" borderId="0" xfId="0" applyNumberFormat="1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1" fillId="0" borderId="0" xfId="0" applyNumberFormat="1" applyFon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0" fontId="1" fillId="0" borderId="5" xfId="0" applyFont="1" applyFill="1" applyBorder="1" applyAlignment="1"/>
    <xf numFmtId="0" fontId="1" fillId="0" borderId="5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/>
    <xf numFmtId="4" fontId="1" fillId="0" borderId="0" xfId="0" applyNumberFormat="1" applyFont="1" applyFill="1"/>
    <xf numFmtId="165" fontId="2" fillId="0" borderId="0" xfId="0" applyNumberFormat="1" applyFont="1" applyFill="1"/>
    <xf numFmtId="166" fontId="0" fillId="0" borderId="0" xfId="0" applyNumberFormat="1" applyFill="1"/>
    <xf numFmtId="167" fontId="0" fillId="0" borderId="0" xfId="0" applyNumberFormat="1" applyFill="1"/>
    <xf numFmtId="0" fontId="2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/>
    <xf numFmtId="0" fontId="1" fillId="0" borderId="6" xfId="0" applyFont="1" applyFill="1" applyBorder="1" applyAlignment="1"/>
    <xf numFmtId="0" fontId="1" fillId="0" borderId="11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17" fontId="5" fillId="0" borderId="0" xfId="0" applyNumberFormat="1" applyFont="1" applyFill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vertical="center" wrapText="1"/>
    </xf>
    <xf numFmtId="4" fontId="1" fillId="0" borderId="4" xfId="0" applyNumberFormat="1" applyFont="1" applyFill="1" applyBorder="1"/>
    <xf numFmtId="4" fontId="2" fillId="0" borderId="4" xfId="0" applyNumberFormat="1" applyFont="1" applyFill="1" applyBorder="1"/>
    <xf numFmtId="170" fontId="2" fillId="0" borderId="0" xfId="0" applyNumberFormat="1" applyFont="1" applyFill="1" applyAlignment="1"/>
    <xf numFmtId="171" fontId="2" fillId="0" borderId="0" xfId="0" applyNumberFormat="1" applyFont="1" applyFill="1" applyAlignment="1"/>
    <xf numFmtId="0" fontId="1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4" fontId="1" fillId="0" borderId="20" xfId="0" applyNumberFormat="1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/>
    </xf>
    <xf numFmtId="4" fontId="1" fillId="0" borderId="22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73" fontId="2" fillId="0" borderId="2" xfId="0" applyNumberFormat="1" applyFont="1" applyFill="1" applyBorder="1" applyAlignment="1">
      <alignment horizontal="center"/>
    </xf>
    <xf numFmtId="172" fontId="2" fillId="0" borderId="5" xfId="0" applyNumberFormat="1" applyFont="1" applyFill="1" applyBorder="1" applyAlignment="1">
      <alignment horizontal="right"/>
    </xf>
    <xf numFmtId="172" fontId="2" fillId="0" borderId="2" xfId="0" applyNumberFormat="1" applyFont="1" applyFill="1" applyBorder="1" applyAlignment="1">
      <alignment horizontal="right"/>
    </xf>
    <xf numFmtId="173" fontId="2" fillId="0" borderId="5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23" xfId="0" applyNumberFormat="1" applyFont="1" applyFill="1" applyBorder="1" applyAlignment="1">
      <alignment horizontal="center" vertical="center"/>
    </xf>
    <xf numFmtId="169" fontId="2" fillId="0" borderId="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/>
    </xf>
    <xf numFmtId="173" fontId="2" fillId="0" borderId="2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abSelected="1" zoomScale="80" zoomScaleNormal="80" workbookViewId="0">
      <selection activeCell="M8" sqref="M8"/>
    </sheetView>
  </sheetViews>
  <sheetFormatPr defaultColWidth="9.109375" defaultRowHeight="14.4" x14ac:dyDescent="0.3"/>
  <cols>
    <col min="1" max="1" width="19" style="38" customWidth="1"/>
    <col min="2" max="2" width="9.88671875" style="38" customWidth="1"/>
    <col min="3" max="3" width="12.33203125" style="38" customWidth="1"/>
    <col min="4" max="5" width="10.33203125" style="38" customWidth="1"/>
    <col min="6" max="6" width="13.44140625" style="38" customWidth="1"/>
    <col min="7" max="7" width="10.33203125" style="38" customWidth="1"/>
    <col min="8" max="8" width="9.33203125" style="38" customWidth="1"/>
    <col min="9" max="9" width="11.44140625" style="38" customWidth="1"/>
    <col min="10" max="10" width="9.33203125" style="38" customWidth="1"/>
    <col min="11" max="16384" width="9.109375" style="38"/>
  </cols>
  <sheetData>
    <row r="1" spans="1:18" ht="15" customHeight="1" x14ac:dyDescent="0.3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33"/>
      <c r="N1" s="33"/>
      <c r="O1" s="33"/>
      <c r="P1" s="33"/>
      <c r="Q1" s="33"/>
    </row>
    <row r="2" spans="1:18" x14ac:dyDescent="0.3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33"/>
      <c r="N2" s="33"/>
      <c r="O2" s="33"/>
      <c r="P2" s="33"/>
      <c r="Q2" s="33"/>
    </row>
    <row r="3" spans="1:18" ht="15.6" x14ac:dyDescent="0.3">
      <c r="A3" s="33"/>
      <c r="B3" s="33"/>
      <c r="C3" s="33"/>
      <c r="D3" s="33"/>
      <c r="E3" s="33"/>
      <c r="F3" s="56">
        <v>43221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8" x14ac:dyDescent="0.3">
      <c r="A4" s="33" t="s">
        <v>1</v>
      </c>
      <c r="B4" s="33"/>
      <c r="C4" s="33"/>
      <c r="D4" s="33"/>
      <c r="E4" s="40" t="s">
        <v>54</v>
      </c>
      <c r="F4" s="40"/>
      <c r="G4" s="40"/>
      <c r="H4" s="41"/>
      <c r="I4" s="41"/>
      <c r="J4" s="33"/>
      <c r="K4" s="33"/>
      <c r="L4" s="33"/>
      <c r="M4" s="33"/>
      <c r="N4" s="33"/>
      <c r="O4" s="33"/>
      <c r="P4" s="33"/>
      <c r="Q4" s="33"/>
    </row>
    <row r="5" spans="1:18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18" x14ac:dyDescent="0.3">
      <c r="A6" s="95"/>
      <c r="B6" s="95"/>
      <c r="C6" s="95"/>
      <c r="D6" s="95"/>
      <c r="E6" s="95"/>
      <c r="F6" s="95"/>
      <c r="G6" s="91" t="s">
        <v>2</v>
      </c>
      <c r="H6" s="92"/>
      <c r="I6" s="92"/>
      <c r="J6" s="93"/>
      <c r="L6" s="33"/>
      <c r="M6" s="33"/>
      <c r="N6" s="33"/>
    </row>
    <row r="7" spans="1:18" x14ac:dyDescent="0.3">
      <c r="A7" s="95"/>
      <c r="B7" s="95"/>
      <c r="C7" s="95"/>
      <c r="D7" s="95"/>
      <c r="E7" s="95"/>
      <c r="F7" s="95"/>
      <c r="G7" s="42" t="s">
        <v>3</v>
      </c>
      <c r="H7" s="42" t="s">
        <v>4</v>
      </c>
      <c r="I7" s="42" t="s">
        <v>5</v>
      </c>
      <c r="J7" s="42" t="s">
        <v>6</v>
      </c>
      <c r="L7" s="33"/>
      <c r="M7" s="33"/>
      <c r="N7" s="33"/>
    </row>
    <row r="8" spans="1:18" x14ac:dyDescent="0.3">
      <c r="A8" s="43" t="s">
        <v>7</v>
      </c>
      <c r="B8" s="43"/>
      <c r="C8" s="43"/>
      <c r="D8" s="43"/>
      <c r="E8" s="43"/>
      <c r="F8" s="43"/>
      <c r="G8" s="60">
        <f>ROUND(($H$14+$H$14*0.1279*1.18+B88),2)</f>
        <v>4359.1400000000003</v>
      </c>
      <c r="H8" s="60">
        <f>ROUND(($H$14+$H$14*0.1279*1.18+C88),2)</f>
        <v>4938.97</v>
      </c>
      <c r="I8" s="60">
        <f>ROUND(($H$14+$H$14*0.1279*1.18+D88),2)</f>
        <v>5769.25</v>
      </c>
      <c r="J8" s="60">
        <f>ROUND(($H$14+$H$14*0.1279*1.18+E88),2)</f>
        <v>6825.55</v>
      </c>
      <c r="L8" s="33"/>
      <c r="M8" s="33"/>
      <c r="N8" s="33"/>
      <c r="O8" s="33"/>
      <c r="P8" s="33"/>
      <c r="Q8" s="33"/>
    </row>
    <row r="9" spans="1:18" x14ac:dyDescent="0.3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8" x14ac:dyDescent="0.3">
      <c r="A10" s="33" t="s">
        <v>55</v>
      </c>
      <c r="B10" s="33"/>
      <c r="C10" s="33"/>
      <c r="D10" s="33"/>
      <c r="E10" s="33"/>
      <c r="F10" s="33"/>
      <c r="G10" s="44"/>
      <c r="H10" s="44"/>
      <c r="I10" s="44"/>
      <c r="J10" s="44"/>
      <c r="K10" s="33"/>
      <c r="L10" s="33"/>
      <c r="M10" s="33"/>
      <c r="N10" s="33"/>
      <c r="O10" s="33"/>
      <c r="P10" s="33"/>
      <c r="Q10" s="33"/>
    </row>
    <row r="11" spans="1:18" x14ac:dyDescent="0.3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</row>
    <row r="12" spans="1:18" x14ac:dyDescent="0.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</row>
    <row r="13" spans="1:18" x14ac:dyDescent="0.3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18" x14ac:dyDescent="0.3">
      <c r="A14" s="34" t="s">
        <v>9</v>
      </c>
      <c r="B14" s="34"/>
      <c r="C14" s="34"/>
      <c r="D14" s="34"/>
      <c r="E14" s="34"/>
      <c r="F14" s="34"/>
      <c r="G14" s="34"/>
      <c r="H14" s="94">
        <v>2839.42</v>
      </c>
      <c r="I14" s="94"/>
      <c r="J14" s="34"/>
      <c r="K14" s="34"/>
      <c r="L14" s="35"/>
      <c r="M14" s="34"/>
      <c r="N14" s="34"/>
      <c r="O14" s="34"/>
      <c r="P14" s="34"/>
      <c r="Q14" s="34"/>
    </row>
    <row r="15" spans="1:18" x14ac:dyDescent="0.3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1:18" x14ac:dyDescent="0.3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spans="1:18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8" x14ac:dyDescent="0.3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96" t="s">
        <v>67</v>
      </c>
      <c r="L18" s="96"/>
      <c r="M18" s="62"/>
      <c r="N18" s="34"/>
      <c r="O18" s="34"/>
      <c r="P18" s="34"/>
      <c r="Q18" s="34"/>
    </row>
    <row r="19" spans="1:18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32"/>
      <c r="O19" s="32"/>
      <c r="P19" s="36"/>
      <c r="Q19" s="32"/>
    </row>
    <row r="20" spans="1:18" x14ac:dyDescent="0.3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94" t="s">
        <v>68</v>
      </c>
      <c r="L20" s="94"/>
      <c r="M20" s="63"/>
      <c r="N20" s="34"/>
      <c r="O20" s="34"/>
      <c r="P20" s="35"/>
      <c r="Q20" s="34"/>
    </row>
    <row r="21" spans="1:18" x14ac:dyDescent="0.3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32"/>
      <c r="O21" s="32"/>
      <c r="P21" s="45"/>
      <c r="Q21" s="32"/>
    </row>
    <row r="22" spans="1:18" x14ac:dyDescent="0.3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5"/>
      <c r="Q22" s="35"/>
      <c r="R22" s="46"/>
    </row>
    <row r="23" spans="1:18" x14ac:dyDescent="0.3">
      <c r="A23" s="32" t="s">
        <v>15</v>
      </c>
      <c r="B23" s="97">
        <v>2.2270296938369698E-3</v>
      </c>
      <c r="C23" s="97"/>
      <c r="E23" s="32"/>
      <c r="G23" s="32"/>
      <c r="H23" s="35"/>
      <c r="I23" s="32"/>
      <c r="J23" s="32"/>
      <c r="K23" s="32"/>
      <c r="L23" s="32"/>
      <c r="M23" s="32"/>
      <c r="N23" s="32"/>
      <c r="O23" s="32"/>
      <c r="P23" s="32"/>
      <c r="Q23" s="32"/>
      <c r="R23" s="46"/>
    </row>
    <row r="24" spans="1:18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47"/>
    </row>
    <row r="25" spans="1:18" x14ac:dyDescent="0.3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98">
        <v>1461.9880000000001</v>
      </c>
      <c r="L25" s="98"/>
      <c r="M25" s="37"/>
      <c r="N25" s="34"/>
      <c r="O25" s="34"/>
      <c r="P25" s="34"/>
      <c r="Q25" s="34"/>
    </row>
    <row r="26" spans="1:18" x14ac:dyDescent="0.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2"/>
      <c r="O26" s="32"/>
      <c r="P26" s="32"/>
      <c r="Q26" s="32"/>
    </row>
    <row r="27" spans="1:18" x14ac:dyDescent="0.3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1:18" x14ac:dyDescent="0.3">
      <c r="A28" s="31" t="s">
        <v>18</v>
      </c>
      <c r="B28" s="32"/>
      <c r="C28" s="32"/>
      <c r="D28" s="32"/>
      <c r="E28" s="39"/>
      <c r="F28" s="81">
        <v>8.6310000000000002</v>
      </c>
      <c r="G28" s="81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1:18" x14ac:dyDescent="0.3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8" x14ac:dyDescent="0.3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8" x14ac:dyDescent="0.3">
      <c r="A31" s="31" t="s">
        <v>20</v>
      </c>
      <c r="B31" s="32"/>
      <c r="C31" s="32"/>
      <c r="D31" s="39"/>
      <c r="E31" s="39"/>
      <c r="F31" s="81">
        <v>833.98713700000008</v>
      </c>
      <c r="G31" s="81"/>
      <c r="I31" s="32"/>
      <c r="J31" s="32"/>
      <c r="K31" s="32"/>
      <c r="L31" s="32"/>
      <c r="M31" s="32"/>
      <c r="N31" s="32"/>
      <c r="O31" s="32"/>
      <c r="P31" s="32"/>
      <c r="Q31" s="32"/>
    </row>
    <row r="32" spans="1:18" x14ac:dyDescent="0.3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1:17" x14ac:dyDescent="0.3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77">
        <v>2.6408609999999997</v>
      </c>
      <c r="M33" s="77"/>
      <c r="N33" s="32"/>
      <c r="O33" s="34"/>
      <c r="P33" s="34"/>
      <c r="Q33" s="32"/>
    </row>
    <row r="34" spans="1:17" x14ac:dyDescent="0.3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78">
        <v>295.51770600000003</v>
      </c>
      <c r="M34" s="78"/>
      <c r="N34" s="32"/>
      <c r="O34" s="34"/>
      <c r="P34" s="34"/>
      <c r="Q34" s="32"/>
    </row>
    <row r="35" spans="1:17" x14ac:dyDescent="0.3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78">
        <v>250.42394099999999</v>
      </c>
      <c r="M35" s="78"/>
      <c r="N35" s="32"/>
      <c r="O35" s="34"/>
      <c r="P35" s="34"/>
      <c r="Q35" s="32"/>
    </row>
    <row r="36" spans="1:17" x14ac:dyDescent="0.3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78">
        <v>13.329922</v>
      </c>
      <c r="M36" s="78"/>
      <c r="N36" s="32"/>
      <c r="O36" s="34"/>
      <c r="P36" s="34"/>
      <c r="Q36" s="32"/>
    </row>
    <row r="37" spans="1:17" x14ac:dyDescent="0.3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78">
        <v>272.07470699999999</v>
      </c>
      <c r="M37" s="78"/>
      <c r="N37" s="32"/>
      <c r="O37" s="32"/>
      <c r="P37" s="32"/>
      <c r="Q37" s="32"/>
    </row>
    <row r="38" spans="1:17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17" x14ac:dyDescent="0.3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85">
        <v>261.19740000000002</v>
      </c>
      <c r="K39" s="85"/>
      <c r="L39" s="34"/>
      <c r="M39" s="34"/>
      <c r="N39" s="34"/>
      <c r="O39" s="34"/>
      <c r="P39" s="34"/>
      <c r="Q39" s="34"/>
    </row>
    <row r="40" spans="1:17" x14ac:dyDescent="0.3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  <row r="41" spans="1:17" x14ac:dyDescent="0.3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</row>
    <row r="42" spans="1:17" x14ac:dyDescent="0.3">
      <c r="A42" s="37" t="s">
        <v>29</v>
      </c>
      <c r="B42" s="37"/>
      <c r="C42" s="81">
        <v>1294.1680000000001</v>
      </c>
      <c r="D42" s="81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48"/>
    </row>
    <row r="43" spans="1:17" x14ac:dyDescent="0.3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</row>
    <row r="44" spans="1:17" x14ac:dyDescent="0.3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58"/>
      <c r="M44" s="58"/>
      <c r="N44" s="32"/>
      <c r="O44" s="32"/>
      <c r="P44" s="32"/>
      <c r="Q44" s="32"/>
    </row>
    <row r="45" spans="1:17" x14ac:dyDescent="0.3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79">
        <v>170.49100000000001</v>
      </c>
      <c r="M45" s="79"/>
      <c r="N45" s="32"/>
      <c r="O45" s="32"/>
      <c r="P45" s="32"/>
      <c r="Q45" s="32"/>
    </row>
    <row r="46" spans="1:17" x14ac:dyDescent="0.3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76">
        <v>107.3</v>
      </c>
      <c r="M46" s="76"/>
      <c r="N46" s="32"/>
      <c r="O46" s="32"/>
      <c r="P46" s="32"/>
      <c r="Q46" s="32"/>
    </row>
    <row r="47" spans="1:17" x14ac:dyDescent="0.3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76">
        <v>59.884</v>
      </c>
      <c r="M47" s="76"/>
      <c r="N47" s="32"/>
      <c r="O47" s="32"/>
      <c r="P47" s="32"/>
      <c r="Q47" s="32"/>
    </row>
    <row r="48" spans="1:17" x14ac:dyDescent="0.3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89"/>
      <c r="M48" s="89"/>
      <c r="N48" s="32"/>
      <c r="O48" s="32"/>
      <c r="P48" s="32"/>
      <c r="Q48" s="32"/>
    </row>
    <row r="49" spans="1:17" x14ac:dyDescent="0.3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79">
        <v>422.54199999999997</v>
      </c>
      <c r="M49" s="79"/>
      <c r="N49" s="32"/>
      <c r="O49" s="32"/>
      <c r="P49" s="32"/>
      <c r="Q49" s="32"/>
    </row>
    <row r="50" spans="1:17" x14ac:dyDescent="0.3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76">
        <v>533.95100000000002</v>
      </c>
      <c r="M50" s="76"/>
      <c r="N50" s="32"/>
      <c r="O50" s="32"/>
      <c r="P50" s="32"/>
      <c r="Q50" s="32"/>
    </row>
    <row r="51" spans="1:17" x14ac:dyDescent="0.3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</row>
    <row r="52" spans="1:17" x14ac:dyDescent="0.3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1:17" x14ac:dyDescent="0.3">
      <c r="A53" s="31" t="s">
        <v>36</v>
      </c>
      <c r="B53" s="32"/>
      <c r="C53" s="81">
        <v>941856.63199999998</v>
      </c>
      <c r="D53" s="81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</row>
    <row r="54" spans="1:17" x14ac:dyDescent="0.3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</row>
    <row r="55" spans="1:17" x14ac:dyDescent="0.3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</row>
    <row r="56" spans="1:17" x14ac:dyDescent="0.3">
      <c r="A56" s="31" t="s">
        <v>38</v>
      </c>
      <c r="B56" s="32"/>
      <c r="C56" s="81">
        <v>5711.107</v>
      </c>
      <c r="D56" s="81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</row>
    <row r="57" spans="1:17" x14ac:dyDescent="0.3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</row>
    <row r="58" spans="1:17" x14ac:dyDescent="0.3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</row>
    <row r="59" spans="1:17" x14ac:dyDescent="0.3">
      <c r="A59" s="31" t="s">
        <v>40</v>
      </c>
      <c r="B59" s="32"/>
      <c r="C59" s="39"/>
      <c r="D59" s="39"/>
      <c r="E59" s="81">
        <v>616000.03200000001</v>
      </c>
      <c r="F59" s="81"/>
      <c r="G59" s="81"/>
      <c r="H59" s="81"/>
      <c r="I59" s="32"/>
      <c r="J59" s="32"/>
      <c r="K59" s="32"/>
      <c r="L59" s="32"/>
      <c r="M59" s="32"/>
      <c r="N59" s="32"/>
      <c r="O59" s="32"/>
      <c r="P59" s="32"/>
      <c r="Q59" s="32"/>
    </row>
    <row r="60" spans="1:17" x14ac:dyDescent="0.3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</row>
    <row r="61" spans="1:17" x14ac:dyDescent="0.3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88">
        <v>1294.1679999999999</v>
      </c>
      <c r="M61" s="88"/>
      <c r="N61" s="32"/>
      <c r="O61" s="32"/>
      <c r="P61" s="32"/>
      <c r="Q61" s="32"/>
    </row>
    <row r="62" spans="1:17" x14ac:dyDescent="0.3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80">
        <v>194592.50700000001</v>
      </c>
      <c r="M62" s="80"/>
      <c r="N62" s="32"/>
      <c r="O62" s="32"/>
      <c r="P62" s="32"/>
      <c r="Q62" s="32"/>
    </row>
    <row r="63" spans="1:17" x14ac:dyDescent="0.3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80">
        <v>184460.992</v>
      </c>
      <c r="M63" s="80"/>
      <c r="N63" s="32"/>
      <c r="O63" s="32"/>
      <c r="P63" s="32"/>
      <c r="Q63" s="32"/>
    </row>
    <row r="64" spans="1:17" x14ac:dyDescent="0.3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80">
        <v>9644.2669999999998</v>
      </c>
      <c r="M64" s="80"/>
      <c r="N64" s="32"/>
      <c r="O64" s="32"/>
      <c r="P64" s="32"/>
      <c r="Q64" s="32"/>
    </row>
    <row r="65" spans="1:17" x14ac:dyDescent="0.3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80">
        <v>226008.098</v>
      </c>
      <c r="M65" s="80"/>
      <c r="N65" s="32"/>
      <c r="O65" s="32"/>
      <c r="P65" s="32"/>
      <c r="Q65" s="32"/>
    </row>
    <row r="66" spans="1:17" x14ac:dyDescent="0.3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</row>
    <row r="67" spans="1:17" x14ac:dyDescent="0.3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</row>
    <row r="68" spans="1:17" x14ac:dyDescent="0.3">
      <c r="A68" s="31" t="s">
        <v>47</v>
      </c>
      <c r="B68" s="32"/>
      <c r="C68" s="85">
        <v>162986.9</v>
      </c>
      <c r="D68" s="85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</row>
    <row r="69" spans="1:17" x14ac:dyDescent="0.3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  <row r="70" spans="1:17" x14ac:dyDescent="0.3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</row>
    <row r="71" spans="1:17" x14ac:dyDescent="0.3">
      <c r="A71" s="34" t="s">
        <v>69</v>
      </c>
      <c r="B71" s="34"/>
      <c r="C71" s="34"/>
      <c r="D71" s="34"/>
      <c r="E71" s="34"/>
      <c r="F71" s="72">
        <v>246.89</v>
      </c>
      <c r="G71" s="72"/>
      <c r="H71" s="34"/>
      <c r="I71" s="34"/>
      <c r="J71" s="34"/>
      <c r="K71" s="34"/>
      <c r="L71" s="35"/>
      <c r="M71" s="34"/>
      <c r="N71" s="34"/>
      <c r="O71" s="34"/>
      <c r="P71" s="34"/>
      <c r="Q71" s="34"/>
    </row>
    <row r="72" spans="1:17" x14ac:dyDescent="0.3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</row>
    <row r="73" spans="1:17" ht="31.2" customHeight="1" x14ac:dyDescent="0.3">
      <c r="A73" s="109" t="s">
        <v>70</v>
      </c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33"/>
      <c r="O73" s="33"/>
      <c r="P73" s="33"/>
      <c r="Q73" s="33"/>
    </row>
    <row r="74" spans="1:17" ht="16.2" x14ac:dyDescent="0.35">
      <c r="A74" s="49" t="s">
        <v>58</v>
      </c>
      <c r="B74" s="50"/>
      <c r="C74" s="50"/>
      <c r="D74" s="50"/>
      <c r="E74" s="50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</row>
    <row r="75" spans="1:17" x14ac:dyDescent="0.3"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</row>
    <row r="76" spans="1:17" x14ac:dyDescent="0.3">
      <c r="A76" s="86" t="s">
        <v>65</v>
      </c>
      <c r="B76" s="87"/>
      <c r="C76" s="87"/>
      <c r="D76" s="87"/>
      <c r="E76" s="87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</row>
    <row r="77" spans="1:17" ht="16.5" customHeight="1" x14ac:dyDescent="0.3">
      <c r="A77" s="87"/>
      <c r="B77" s="87"/>
      <c r="C77" s="87"/>
      <c r="D77" s="87"/>
      <c r="E77" s="87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</row>
    <row r="78" spans="1:17" ht="16.5" customHeight="1" x14ac:dyDescent="0.3">
      <c r="A78" s="87"/>
      <c r="B78" s="87"/>
      <c r="C78" s="87"/>
      <c r="D78" s="87"/>
      <c r="E78" s="87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</row>
    <row r="79" spans="1:17" ht="19.5" customHeight="1" x14ac:dyDescent="0.3">
      <c r="A79" s="87"/>
      <c r="B79" s="87"/>
      <c r="C79" s="87"/>
      <c r="D79" s="87"/>
      <c r="E79" s="87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</row>
    <row r="80" spans="1:17" ht="16.5" customHeight="1" x14ac:dyDescent="0.3">
      <c r="A80" s="59"/>
      <c r="B80" s="59"/>
      <c r="C80" s="59"/>
      <c r="D80" s="59"/>
      <c r="E80" s="59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</row>
    <row r="81" spans="1:17" ht="15" thickBot="1" x14ac:dyDescent="0.35">
      <c r="A81" s="51" t="s">
        <v>59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</row>
    <row r="82" spans="1:17" ht="15" thickBot="1" x14ac:dyDescent="0.35">
      <c r="A82" s="52"/>
      <c r="B82" s="65" t="s">
        <v>3</v>
      </c>
      <c r="C82" s="66" t="s">
        <v>4</v>
      </c>
      <c r="D82" s="66" t="s">
        <v>5</v>
      </c>
      <c r="E82" s="67" t="s">
        <v>6</v>
      </c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</row>
    <row r="83" spans="1:17" ht="69.599999999999994" x14ac:dyDescent="0.3">
      <c r="A83" s="64" t="s">
        <v>52</v>
      </c>
      <c r="B83" s="68">
        <v>1087.94</v>
      </c>
      <c r="C83" s="69">
        <v>1667.77</v>
      </c>
      <c r="D83" s="69">
        <v>2498.0500000000002</v>
      </c>
      <c r="E83" s="70">
        <v>3554.35</v>
      </c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</row>
    <row r="84" spans="1:17" ht="133.5" customHeight="1" x14ac:dyDescent="0.3">
      <c r="A84" s="53" t="s">
        <v>62</v>
      </c>
      <c r="B84" s="82">
        <v>3.25</v>
      </c>
      <c r="C84" s="83"/>
      <c r="D84" s="83"/>
      <c r="E84" s="84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</row>
    <row r="85" spans="1:17" ht="35.25" customHeight="1" x14ac:dyDescent="0.3">
      <c r="A85" s="53" t="s">
        <v>56</v>
      </c>
      <c r="B85" s="73">
        <v>1.1479999999999999</v>
      </c>
      <c r="C85" s="74"/>
      <c r="D85" s="74"/>
      <c r="E85" s="75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</row>
    <row r="86" spans="1:17" ht="42" x14ac:dyDescent="0.3">
      <c r="A86" s="53" t="s">
        <v>57</v>
      </c>
      <c r="B86" s="73">
        <v>0.35499999999999998</v>
      </c>
      <c r="C86" s="74"/>
      <c r="D86" s="74"/>
      <c r="E86" s="75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</row>
    <row r="87" spans="1:17" ht="28.8" thickBot="1" x14ac:dyDescent="0.35">
      <c r="A87" s="54" t="s">
        <v>64</v>
      </c>
      <c r="B87" s="73">
        <v>1.746</v>
      </c>
      <c r="C87" s="74"/>
      <c r="D87" s="74"/>
      <c r="E87" s="75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</row>
    <row r="88" spans="1:17" ht="15" thickBot="1" x14ac:dyDescent="0.35">
      <c r="A88" s="20" t="s">
        <v>51</v>
      </c>
      <c r="B88" s="55">
        <f>B83+B84</f>
        <v>1091.19</v>
      </c>
      <c r="C88" s="55">
        <f>C83+B84</f>
        <v>1671.02</v>
      </c>
      <c r="D88" s="55">
        <f>D83+B84</f>
        <v>2501.3000000000002</v>
      </c>
      <c r="E88" s="71">
        <f>E83+B84</f>
        <v>3557.6</v>
      </c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</row>
    <row r="89" spans="1:17" x14ac:dyDescent="0.3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</row>
    <row r="90" spans="1:17" x14ac:dyDescent="0.3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</row>
    <row r="91" spans="1:17" x14ac:dyDescent="0.3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</row>
    <row r="92" spans="1:17" x14ac:dyDescent="0.3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</row>
    <row r="93" spans="1:17" x14ac:dyDescent="0.3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</row>
  </sheetData>
  <mergeCells count="39">
    <mergeCell ref="K20:L20"/>
    <mergeCell ref="L64:M64"/>
    <mergeCell ref="B23:C23"/>
    <mergeCell ref="K25:L25"/>
    <mergeCell ref="F28:G28"/>
    <mergeCell ref="G59:H59"/>
    <mergeCell ref="A1:L2"/>
    <mergeCell ref="G6:J6"/>
    <mergeCell ref="H14:I14"/>
    <mergeCell ref="A6:F7"/>
    <mergeCell ref="K18:L18"/>
    <mergeCell ref="A76:E79"/>
    <mergeCell ref="F31:G31"/>
    <mergeCell ref="C68:D68"/>
    <mergeCell ref="L61:M61"/>
    <mergeCell ref="L62:M62"/>
    <mergeCell ref="C56:D56"/>
    <mergeCell ref="C53:D53"/>
    <mergeCell ref="L47:M47"/>
    <mergeCell ref="C42:D42"/>
    <mergeCell ref="L49:M49"/>
    <mergeCell ref="L48:M48"/>
    <mergeCell ref="A73:M73"/>
    <mergeCell ref="B87:E87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  <mergeCell ref="B84:E84"/>
    <mergeCell ref="B85:E85"/>
    <mergeCell ref="B86:E86"/>
    <mergeCell ref="L63:M63"/>
    <mergeCell ref="J39:K39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zoomScale="80" zoomScaleNormal="80" workbookViewId="0">
      <selection activeCell="N8" sqref="N8"/>
    </sheetView>
  </sheetViews>
  <sheetFormatPr defaultRowHeight="14.4" x14ac:dyDescent="0.3"/>
  <cols>
    <col min="1" max="1" width="15.88671875" customWidth="1"/>
    <col min="2" max="2" width="9.88671875" customWidth="1"/>
    <col min="3" max="3" width="14.5546875" customWidth="1"/>
    <col min="6" max="6" width="15.5546875" customWidth="1"/>
    <col min="7" max="7" width="10.33203125" customWidth="1"/>
    <col min="8" max="8" width="9.33203125" customWidth="1"/>
    <col min="9" max="9" width="11.44140625" customWidth="1"/>
    <col min="10" max="10" width="9.33203125" customWidth="1"/>
  </cols>
  <sheetData>
    <row r="1" spans="1:18" ht="15" customHeight="1" x14ac:dyDescent="0.3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"/>
      <c r="N1" s="1"/>
      <c r="O1" s="1"/>
      <c r="P1" s="1"/>
      <c r="Q1" s="1"/>
    </row>
    <row r="2" spans="1:18" x14ac:dyDescent="0.3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"/>
      <c r="N2" s="1"/>
      <c r="O2" s="1"/>
      <c r="P2" s="1"/>
      <c r="Q2" s="1"/>
    </row>
    <row r="3" spans="1:18" ht="15.6" x14ac:dyDescent="0.3">
      <c r="A3" s="1"/>
      <c r="B3" s="1"/>
      <c r="C3" s="1"/>
      <c r="D3" s="1"/>
      <c r="E3" s="1"/>
      <c r="F3" s="57">
        <v>43221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3">
      <c r="A4" s="1" t="s">
        <v>1</v>
      </c>
      <c r="B4" s="1"/>
      <c r="C4" s="1"/>
      <c r="D4" s="1"/>
      <c r="E4" s="13" t="s">
        <v>53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3">
      <c r="A6" s="100"/>
      <c r="B6" s="100"/>
      <c r="C6" s="100"/>
      <c r="D6" s="100"/>
      <c r="E6" s="100"/>
      <c r="F6" s="100"/>
      <c r="G6" s="101" t="s">
        <v>2</v>
      </c>
      <c r="H6" s="102"/>
      <c r="I6" s="102"/>
      <c r="J6" s="103"/>
      <c r="L6" s="1"/>
      <c r="M6" s="1"/>
      <c r="N6" s="1"/>
      <c r="O6" s="1"/>
      <c r="P6" s="1"/>
      <c r="Q6" s="1"/>
    </row>
    <row r="7" spans="1:18" x14ac:dyDescent="0.3">
      <c r="A7" s="100"/>
      <c r="B7" s="100"/>
      <c r="C7" s="100"/>
      <c r="D7" s="100"/>
      <c r="E7" s="100"/>
      <c r="F7" s="100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3">
      <c r="A8" s="15" t="s">
        <v>7</v>
      </c>
      <c r="B8" s="15"/>
      <c r="C8" s="15"/>
      <c r="D8" s="15"/>
      <c r="E8" s="15"/>
      <c r="F8" s="15"/>
      <c r="G8" s="61">
        <f>ROUND(($H$14+$H$14*0.1279*1.18+B88),2)</f>
        <v>3271.2</v>
      </c>
      <c r="H8" s="61">
        <f>ROUND(($H$14+$H$14*0.1279*1.18+C88),2)</f>
        <v>3271.2</v>
      </c>
      <c r="I8" s="61">
        <f>ROUND(($H$14+$H$14*0.1279*1.18+D88),2)</f>
        <v>3271.2</v>
      </c>
      <c r="J8" s="61">
        <f>ROUND(($H$14+$H$14*0.1279*1.18+E88),2)</f>
        <v>3271.2</v>
      </c>
      <c r="L8" s="1"/>
      <c r="M8" s="1"/>
      <c r="N8" s="1"/>
      <c r="O8" s="1"/>
      <c r="P8" s="1"/>
    </row>
    <row r="9" spans="1:18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3">
      <c r="A10" s="1" t="s">
        <v>55</v>
      </c>
      <c r="B10" s="1"/>
      <c r="C10" s="1"/>
      <c r="D10" s="1"/>
      <c r="E10" s="1"/>
      <c r="F10" s="1"/>
      <c r="G10" s="25"/>
      <c r="H10" s="25"/>
      <c r="I10" s="25"/>
      <c r="J10" s="25"/>
      <c r="K10" s="1"/>
      <c r="L10" s="1"/>
      <c r="M10" s="1"/>
      <c r="N10" s="1"/>
      <c r="O10" s="1"/>
      <c r="P10" s="1"/>
      <c r="Q10" s="1"/>
    </row>
    <row r="11" spans="1:18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3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3">
      <c r="A14" s="34" t="s">
        <v>9</v>
      </c>
      <c r="B14" s="34"/>
      <c r="C14" s="34"/>
      <c r="D14" s="34"/>
      <c r="E14" s="34"/>
      <c r="F14" s="34"/>
      <c r="G14" s="34"/>
      <c r="H14" s="94">
        <v>2839.42</v>
      </c>
      <c r="I14" s="94"/>
      <c r="J14" s="34"/>
      <c r="K14" s="34"/>
      <c r="L14" s="35"/>
      <c r="M14" s="34"/>
      <c r="N14" s="3"/>
      <c r="O14" s="3"/>
      <c r="P14" s="3"/>
      <c r="Q14" s="3"/>
    </row>
    <row r="15" spans="1:18" x14ac:dyDescent="0.3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3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3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96" t="s">
        <v>67</v>
      </c>
      <c r="L18" s="96"/>
      <c r="M18" s="62"/>
      <c r="N18" s="3"/>
      <c r="O18" s="3"/>
      <c r="P18" s="3"/>
      <c r="Q18" s="3"/>
    </row>
    <row r="19" spans="1:18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/>
      <c r="Q19" s="2"/>
    </row>
    <row r="20" spans="1:18" x14ac:dyDescent="0.3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94" t="s">
        <v>68</v>
      </c>
      <c r="L20" s="94"/>
      <c r="M20" s="63"/>
      <c r="N20" s="3"/>
      <c r="O20" s="3"/>
      <c r="P20" s="21"/>
      <c r="Q20" s="3"/>
    </row>
    <row r="21" spans="1:18" x14ac:dyDescent="0.3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8"/>
      <c r="Q21" s="2"/>
    </row>
    <row r="22" spans="1:18" x14ac:dyDescent="0.3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1"/>
      <c r="Q22" s="21"/>
      <c r="R22" s="29"/>
    </row>
    <row r="23" spans="1:18" x14ac:dyDescent="0.3">
      <c r="A23" s="32" t="s">
        <v>15</v>
      </c>
      <c r="B23" s="97">
        <v>2.2270296938369698E-3</v>
      </c>
      <c r="C23" s="97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9"/>
    </row>
    <row r="24" spans="1:18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30"/>
    </row>
    <row r="25" spans="1:18" x14ac:dyDescent="0.3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98">
        <v>1461.9880000000001</v>
      </c>
      <c r="L25" s="98"/>
      <c r="M25" s="37"/>
      <c r="N25" s="3"/>
      <c r="O25" s="3"/>
      <c r="P25" s="3"/>
      <c r="Q25" s="3"/>
    </row>
    <row r="26" spans="1:18" x14ac:dyDescent="0.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2"/>
      <c r="P26" s="2"/>
      <c r="Q26" s="2"/>
    </row>
    <row r="27" spans="1:18" x14ac:dyDescent="0.3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3">
      <c r="A28" s="31" t="s">
        <v>18</v>
      </c>
      <c r="B28" s="32"/>
      <c r="C28" s="32"/>
      <c r="D28" s="32"/>
      <c r="E28" s="39"/>
      <c r="F28" s="81">
        <v>8.6310000000000002</v>
      </c>
      <c r="G28" s="81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3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3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3">
      <c r="A31" s="31" t="s">
        <v>20</v>
      </c>
      <c r="B31" s="32"/>
      <c r="C31" s="32"/>
      <c r="D31" s="39"/>
      <c r="E31" s="39"/>
      <c r="F31" s="81">
        <v>833.98713700000008</v>
      </c>
      <c r="G31" s="81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3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3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77">
        <v>2.6408609999999997</v>
      </c>
      <c r="M33" s="77"/>
      <c r="N33" s="2"/>
      <c r="O33" s="3"/>
      <c r="P33" s="3"/>
      <c r="Q33" s="2"/>
    </row>
    <row r="34" spans="1:17" x14ac:dyDescent="0.3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78">
        <v>295.51770600000003</v>
      </c>
      <c r="M34" s="78"/>
      <c r="N34" s="2"/>
      <c r="O34" s="3"/>
      <c r="P34" s="3"/>
      <c r="Q34" s="2"/>
    </row>
    <row r="35" spans="1:17" x14ac:dyDescent="0.3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78">
        <v>250.42394099999999</v>
      </c>
      <c r="M35" s="78"/>
      <c r="N35" s="2"/>
      <c r="O35" s="3"/>
      <c r="P35" s="3"/>
      <c r="Q35" s="2"/>
    </row>
    <row r="36" spans="1:17" x14ac:dyDescent="0.3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78">
        <v>13.329922</v>
      </c>
      <c r="M36" s="78"/>
      <c r="N36" s="2"/>
      <c r="O36" s="3"/>
      <c r="P36" s="3"/>
      <c r="Q36" s="2"/>
    </row>
    <row r="37" spans="1:17" x14ac:dyDescent="0.3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78">
        <v>272.07470699999999</v>
      </c>
      <c r="M37" s="78"/>
      <c r="N37" s="2"/>
      <c r="O37" s="2"/>
      <c r="P37" s="2"/>
      <c r="Q37" s="2"/>
    </row>
    <row r="38" spans="1:17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3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85">
        <v>261.19740000000002</v>
      </c>
      <c r="K39" s="85"/>
      <c r="L39" s="34"/>
      <c r="M39" s="34"/>
      <c r="N39" s="3"/>
      <c r="O39" s="3"/>
      <c r="P39" s="3"/>
      <c r="Q39" s="3"/>
    </row>
    <row r="40" spans="1:17" x14ac:dyDescent="0.3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3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3">
      <c r="A42" s="37" t="s">
        <v>29</v>
      </c>
      <c r="B42" s="37"/>
      <c r="C42" s="81">
        <v>1294.1680000000001</v>
      </c>
      <c r="D42" s="81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3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3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58"/>
      <c r="M44" s="58"/>
      <c r="N44" s="2"/>
      <c r="O44" s="2"/>
      <c r="P44" s="2"/>
      <c r="Q44" s="2"/>
    </row>
    <row r="45" spans="1:17" x14ac:dyDescent="0.3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79">
        <v>170.49100000000001</v>
      </c>
      <c r="M45" s="79"/>
      <c r="N45" s="2"/>
      <c r="O45" s="2"/>
      <c r="P45" s="2"/>
      <c r="Q45" s="2"/>
    </row>
    <row r="46" spans="1:17" x14ac:dyDescent="0.3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76">
        <v>107.3</v>
      </c>
      <c r="M46" s="76"/>
      <c r="N46" s="2"/>
      <c r="O46" s="2"/>
      <c r="P46" s="2"/>
      <c r="Q46" s="2"/>
    </row>
    <row r="47" spans="1:17" x14ac:dyDescent="0.3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76">
        <v>59.884</v>
      </c>
      <c r="M47" s="76"/>
      <c r="N47" s="2"/>
      <c r="O47" s="2"/>
      <c r="P47" s="2"/>
      <c r="Q47" s="2"/>
    </row>
    <row r="48" spans="1:17" x14ac:dyDescent="0.3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89"/>
      <c r="M48" s="89"/>
      <c r="N48" s="2"/>
      <c r="O48" s="2"/>
      <c r="P48" s="2"/>
      <c r="Q48" s="2"/>
    </row>
    <row r="49" spans="1:17" x14ac:dyDescent="0.3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79">
        <v>422.54199999999997</v>
      </c>
      <c r="M49" s="79"/>
      <c r="N49" s="2"/>
      <c r="O49" s="2"/>
      <c r="P49" s="2"/>
      <c r="Q49" s="2"/>
    </row>
    <row r="50" spans="1:17" x14ac:dyDescent="0.3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76">
        <v>533.95100000000002</v>
      </c>
      <c r="M50" s="76"/>
      <c r="N50" s="2"/>
      <c r="O50" s="2"/>
      <c r="P50" s="2"/>
      <c r="Q50" s="2"/>
    </row>
    <row r="51" spans="1:17" x14ac:dyDescent="0.3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3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3">
      <c r="A53" s="31" t="s">
        <v>36</v>
      </c>
      <c r="B53" s="32"/>
      <c r="C53" s="81">
        <v>941856.63199999998</v>
      </c>
      <c r="D53" s="81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3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3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3">
      <c r="A56" s="31" t="s">
        <v>38</v>
      </c>
      <c r="B56" s="32"/>
      <c r="C56" s="81">
        <v>5711.107</v>
      </c>
      <c r="D56" s="81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3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3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3">
      <c r="A59" s="31" t="s">
        <v>40</v>
      </c>
      <c r="B59" s="32"/>
      <c r="C59" s="39"/>
      <c r="D59" s="39"/>
      <c r="E59" s="81">
        <v>616000.03200000001</v>
      </c>
      <c r="F59" s="81"/>
      <c r="G59" s="81"/>
      <c r="H59" s="81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3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3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88">
        <v>1294.1679999999999</v>
      </c>
      <c r="M61" s="88"/>
      <c r="N61" s="2"/>
      <c r="O61" s="2"/>
      <c r="P61" s="2"/>
      <c r="Q61" s="2"/>
    </row>
    <row r="62" spans="1:17" x14ac:dyDescent="0.3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80">
        <v>194592.50700000001</v>
      </c>
      <c r="M62" s="80"/>
      <c r="N62" s="2"/>
      <c r="O62" s="2"/>
      <c r="P62" s="2"/>
      <c r="Q62" s="2"/>
    </row>
    <row r="63" spans="1:17" x14ac:dyDescent="0.3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80">
        <v>184460.992</v>
      </c>
      <c r="M63" s="80"/>
      <c r="N63" s="2"/>
      <c r="O63" s="2"/>
      <c r="P63" s="2"/>
      <c r="Q63" s="2"/>
    </row>
    <row r="64" spans="1:17" x14ac:dyDescent="0.3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80">
        <v>9644.2669999999998</v>
      </c>
      <c r="M64" s="80"/>
      <c r="N64" s="2"/>
      <c r="O64" s="2"/>
      <c r="P64" s="2"/>
      <c r="Q64" s="2"/>
    </row>
    <row r="65" spans="1:17" x14ac:dyDescent="0.3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80">
        <v>226008.098</v>
      </c>
      <c r="M65" s="80"/>
      <c r="N65" s="2"/>
      <c r="O65" s="2"/>
      <c r="P65" s="2"/>
      <c r="Q65" s="2"/>
    </row>
    <row r="66" spans="1:17" x14ac:dyDescent="0.3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3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3">
      <c r="A68" s="31" t="s">
        <v>47</v>
      </c>
      <c r="B68" s="32"/>
      <c r="C68" s="85">
        <v>162986.9</v>
      </c>
      <c r="D68" s="85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3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3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3">
      <c r="A71" s="34" t="s">
        <v>69</v>
      </c>
      <c r="B71" s="34"/>
      <c r="C71" s="34"/>
      <c r="D71" s="34"/>
      <c r="E71" s="34"/>
      <c r="F71" s="72">
        <v>246.89</v>
      </c>
      <c r="G71" s="72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3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5"/>
      <c r="O72" s="5"/>
      <c r="P72" s="5"/>
      <c r="Q72" s="5"/>
    </row>
    <row r="73" spans="1:17" ht="31.8" customHeight="1" x14ac:dyDescent="0.3">
      <c r="A73" s="109" t="s">
        <v>70</v>
      </c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"/>
      <c r="O73" s="1"/>
      <c r="P73" s="1"/>
      <c r="Q73" s="1"/>
    </row>
    <row r="74" spans="1:17" ht="16.2" x14ac:dyDescent="0.35">
      <c r="A74" s="22" t="s">
        <v>58</v>
      </c>
      <c r="B74" s="23"/>
      <c r="C74" s="23"/>
      <c r="D74" s="23"/>
      <c r="E74" s="2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3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3">
      <c r="A76" s="86" t="s">
        <v>65</v>
      </c>
      <c r="B76" s="87"/>
      <c r="C76" s="87"/>
      <c r="D76" s="87"/>
      <c r="E76" s="8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 x14ac:dyDescent="0.3">
      <c r="A77" s="87"/>
      <c r="B77" s="87"/>
      <c r="C77" s="87"/>
      <c r="D77" s="87"/>
      <c r="E77" s="8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3">
      <c r="A78" s="87"/>
      <c r="B78" s="87"/>
      <c r="C78" s="87"/>
      <c r="D78" s="87"/>
      <c r="E78" s="8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3">
      <c r="A79" s="87"/>
      <c r="B79" s="87"/>
      <c r="C79" s="87"/>
      <c r="D79" s="87"/>
      <c r="E79" s="8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3">
      <c r="A80" s="26"/>
      <c r="B80" s="26"/>
      <c r="C80" s="26"/>
      <c r="D80" s="26"/>
      <c r="E80" s="2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3">
      <c r="A81" s="24"/>
      <c r="B81" s="24"/>
      <c r="C81" s="24"/>
      <c r="D81" s="24"/>
      <c r="E81" s="24"/>
    </row>
    <row r="82" spans="1:17" ht="15" thickBot="1" x14ac:dyDescent="0.35">
      <c r="A82" s="18" t="s">
        <v>59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" thickBot="1" x14ac:dyDescent="0.35">
      <c r="A83" s="8"/>
      <c r="B83" s="9" t="s">
        <v>3</v>
      </c>
      <c r="C83" s="10" t="s">
        <v>4</v>
      </c>
      <c r="D83" s="10" t="s">
        <v>5</v>
      </c>
      <c r="E83" s="11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24.8" x14ac:dyDescent="0.3">
      <c r="A84" s="19" t="s">
        <v>62</v>
      </c>
      <c r="B84" s="82">
        <v>3.25</v>
      </c>
      <c r="C84" s="83"/>
      <c r="D84" s="83"/>
      <c r="E84" s="8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4.5" customHeight="1" x14ac:dyDescent="0.3">
      <c r="A85" s="19" t="s">
        <v>56</v>
      </c>
      <c r="B85" s="73">
        <v>1.1479999999999999</v>
      </c>
      <c r="C85" s="74"/>
      <c r="D85" s="74"/>
      <c r="E85" s="7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55.8" x14ac:dyDescent="0.3">
      <c r="A86" s="19" t="s">
        <v>57</v>
      </c>
      <c r="B86" s="73">
        <v>0.35499999999999998</v>
      </c>
      <c r="C86" s="74"/>
      <c r="D86" s="74"/>
      <c r="E86" s="7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28.8" thickBot="1" x14ac:dyDescent="0.35">
      <c r="A87" s="54" t="s">
        <v>64</v>
      </c>
      <c r="B87" s="73">
        <v>1.746</v>
      </c>
      <c r="C87" s="74"/>
      <c r="D87" s="74"/>
      <c r="E87" s="7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" thickBot="1" x14ac:dyDescent="0.35">
      <c r="A88" s="20" t="s">
        <v>51</v>
      </c>
      <c r="B88" s="55">
        <f>B84</f>
        <v>3.25</v>
      </c>
      <c r="C88" s="55">
        <f>B84</f>
        <v>3.25</v>
      </c>
      <c r="D88" s="55">
        <f>B84</f>
        <v>3.25</v>
      </c>
      <c r="E88" s="55">
        <f>B84</f>
        <v>3.25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9">
    <mergeCell ref="A73:M73"/>
    <mergeCell ref="J39:K39"/>
    <mergeCell ref="C42:D42"/>
    <mergeCell ref="C68:D68"/>
    <mergeCell ref="L62:M62"/>
    <mergeCell ref="L63:M63"/>
    <mergeCell ref="L64:M64"/>
    <mergeCell ref="C53:D53"/>
    <mergeCell ref="C56:D56"/>
    <mergeCell ref="E59:F59"/>
    <mergeCell ref="L65:M65"/>
    <mergeCell ref="G59:H59"/>
    <mergeCell ref="L48:M48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B84:E84"/>
    <mergeCell ref="B85:E85"/>
    <mergeCell ref="B86:E86"/>
    <mergeCell ref="B87:E87"/>
    <mergeCell ref="L33:M33"/>
    <mergeCell ref="L61:M61"/>
    <mergeCell ref="L37:M37"/>
    <mergeCell ref="L49:M49"/>
    <mergeCell ref="L50:M50"/>
    <mergeCell ref="L45:M45"/>
    <mergeCell ref="L46:M46"/>
    <mergeCell ref="L47:M47"/>
    <mergeCell ref="L34:M34"/>
    <mergeCell ref="L35:M35"/>
    <mergeCell ref="L36:M36"/>
    <mergeCell ref="A76:E7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zoomScale="80" zoomScaleNormal="80" workbookViewId="0">
      <selection activeCell="N10" sqref="N10"/>
    </sheetView>
  </sheetViews>
  <sheetFormatPr defaultRowHeight="14.4" x14ac:dyDescent="0.3"/>
  <cols>
    <col min="1" max="1" width="15.88671875" customWidth="1"/>
    <col min="2" max="2" width="9.88671875" customWidth="1"/>
    <col min="3" max="3" width="13.44140625" customWidth="1"/>
    <col min="6" max="6" width="15.109375" customWidth="1"/>
    <col min="7" max="7" width="10.33203125" customWidth="1"/>
    <col min="8" max="8" width="9.33203125" customWidth="1"/>
    <col min="9" max="9" width="11.44140625" customWidth="1"/>
    <col min="10" max="10" width="9.33203125" customWidth="1"/>
  </cols>
  <sheetData>
    <row r="1" spans="1:18" ht="15" customHeight="1" x14ac:dyDescent="0.3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"/>
      <c r="N1" s="1"/>
      <c r="O1" s="1"/>
      <c r="P1" s="1"/>
      <c r="Q1" s="1"/>
    </row>
    <row r="2" spans="1:18" x14ac:dyDescent="0.3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"/>
      <c r="N2" s="1"/>
      <c r="O2" s="1"/>
      <c r="P2" s="1"/>
      <c r="Q2" s="1"/>
    </row>
    <row r="3" spans="1:18" ht="15.6" x14ac:dyDescent="0.3">
      <c r="A3" s="1"/>
      <c r="B3" s="1"/>
      <c r="C3" s="1"/>
      <c r="D3" s="1"/>
      <c r="E3" s="1"/>
      <c r="F3" s="57">
        <v>43221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3">
      <c r="A4" s="1" t="s">
        <v>1</v>
      </c>
      <c r="B4" s="1"/>
      <c r="C4" s="1"/>
      <c r="D4" s="1"/>
      <c r="E4" s="13" t="s">
        <v>60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3">
      <c r="A6" s="100"/>
      <c r="B6" s="100"/>
      <c r="C6" s="100"/>
      <c r="D6" s="100"/>
      <c r="E6" s="100"/>
      <c r="F6" s="100"/>
      <c r="G6" s="101" t="s">
        <v>2</v>
      </c>
      <c r="H6" s="102"/>
      <c r="I6" s="102"/>
      <c r="J6" s="103"/>
      <c r="L6" s="1"/>
      <c r="M6" s="1"/>
      <c r="N6" s="1"/>
      <c r="O6" s="1"/>
      <c r="P6" s="1"/>
      <c r="Q6" s="1"/>
    </row>
    <row r="7" spans="1:18" x14ac:dyDescent="0.3">
      <c r="A7" s="100"/>
      <c r="B7" s="100"/>
      <c r="C7" s="100"/>
      <c r="D7" s="100"/>
      <c r="E7" s="100"/>
      <c r="F7" s="100"/>
      <c r="G7" s="16" t="s">
        <v>3</v>
      </c>
      <c r="H7" s="16" t="s">
        <v>4</v>
      </c>
      <c r="I7" s="16" t="s">
        <v>5</v>
      </c>
      <c r="J7" s="16" t="s">
        <v>6</v>
      </c>
      <c r="L7" s="1"/>
      <c r="N7" s="1"/>
      <c r="O7" s="1"/>
      <c r="P7" s="1"/>
      <c r="Q7" s="1"/>
    </row>
    <row r="8" spans="1:18" x14ac:dyDescent="0.3">
      <c r="A8" s="15" t="s">
        <v>7</v>
      </c>
      <c r="B8" s="15"/>
      <c r="C8" s="15"/>
      <c r="D8" s="15"/>
      <c r="E8" s="15"/>
      <c r="F8" s="15"/>
      <c r="G8" s="60">
        <f>ROUND(($H$14+B88),2)</f>
        <v>3301.07</v>
      </c>
      <c r="H8" s="60">
        <f>ROUND(($H$14+C88),2)</f>
        <v>3301.07</v>
      </c>
      <c r="I8" s="60">
        <f t="shared" ref="I8:J8" si="0">ROUND(($H$14+D88),2)</f>
        <v>3301.07</v>
      </c>
      <c r="J8" s="60">
        <f t="shared" si="0"/>
        <v>3301.07</v>
      </c>
      <c r="L8" s="1"/>
      <c r="M8" s="1"/>
      <c r="N8" s="1"/>
      <c r="O8" s="1"/>
      <c r="P8" s="1"/>
      <c r="Q8" s="1"/>
    </row>
    <row r="9" spans="1:18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3">
      <c r="A10" s="1" t="s">
        <v>55</v>
      </c>
      <c r="B10" s="1"/>
      <c r="C10" s="1"/>
      <c r="D10" s="1"/>
      <c r="E10" s="1"/>
      <c r="F10" s="1"/>
      <c r="G10" s="25"/>
      <c r="H10" s="25"/>
      <c r="I10" s="25"/>
      <c r="J10" s="25"/>
      <c r="K10" s="1"/>
      <c r="L10" s="1"/>
      <c r="M10" s="1"/>
      <c r="N10" s="1"/>
      <c r="O10" s="1"/>
      <c r="P10" s="1"/>
      <c r="Q10" s="1"/>
    </row>
    <row r="11" spans="1:18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3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3">
      <c r="A14" s="34" t="s">
        <v>9</v>
      </c>
      <c r="B14" s="34"/>
      <c r="C14" s="34"/>
      <c r="D14" s="34"/>
      <c r="E14" s="34"/>
      <c r="F14" s="34"/>
      <c r="G14" s="34"/>
      <c r="H14" s="94">
        <v>2839.42</v>
      </c>
      <c r="I14" s="94"/>
      <c r="J14" s="34"/>
      <c r="K14" s="34"/>
      <c r="L14" s="35"/>
      <c r="M14" s="34"/>
      <c r="N14" s="3"/>
      <c r="O14" s="3"/>
      <c r="P14" s="3"/>
      <c r="Q14" s="3"/>
    </row>
    <row r="15" spans="1:18" x14ac:dyDescent="0.3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3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3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96" t="s">
        <v>67</v>
      </c>
      <c r="L18" s="96"/>
      <c r="M18" s="62"/>
      <c r="N18" s="3"/>
      <c r="O18" s="3"/>
      <c r="P18" s="3"/>
      <c r="Q18" s="3"/>
    </row>
    <row r="19" spans="1:18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 t="s">
        <v>63</v>
      </c>
      <c r="Q19" s="2"/>
    </row>
    <row r="20" spans="1:18" x14ac:dyDescent="0.3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94" t="s">
        <v>68</v>
      </c>
      <c r="L20" s="94"/>
      <c r="M20" s="63"/>
      <c r="N20" s="3"/>
      <c r="O20" s="3"/>
      <c r="P20" s="21"/>
      <c r="Q20" s="3"/>
    </row>
    <row r="21" spans="1:18" x14ac:dyDescent="0.3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8"/>
      <c r="Q21" s="2"/>
    </row>
    <row r="22" spans="1:18" x14ac:dyDescent="0.3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1"/>
      <c r="Q22" s="21"/>
      <c r="R22" s="29"/>
    </row>
    <row r="23" spans="1:18" x14ac:dyDescent="0.3">
      <c r="A23" s="32" t="s">
        <v>15</v>
      </c>
      <c r="B23" s="97">
        <v>2.2270296938369698E-3</v>
      </c>
      <c r="C23" s="97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9"/>
    </row>
    <row r="24" spans="1:18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30"/>
    </row>
    <row r="25" spans="1:18" x14ac:dyDescent="0.3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98">
        <v>1461.9880000000001</v>
      </c>
      <c r="L25" s="98"/>
      <c r="M25" s="37"/>
      <c r="N25" s="3"/>
      <c r="O25" s="3"/>
      <c r="P25" s="3"/>
      <c r="Q25" s="3"/>
    </row>
    <row r="26" spans="1:18" x14ac:dyDescent="0.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2"/>
      <c r="P26" s="2"/>
      <c r="Q26" s="2"/>
    </row>
    <row r="27" spans="1:18" x14ac:dyDescent="0.3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3">
      <c r="A28" s="31" t="s">
        <v>18</v>
      </c>
      <c r="B28" s="32"/>
      <c r="C28" s="32"/>
      <c r="D28" s="32"/>
      <c r="E28" s="39"/>
      <c r="F28" s="81">
        <v>8.6310000000000002</v>
      </c>
      <c r="G28" s="81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3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3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3">
      <c r="A31" s="31" t="s">
        <v>20</v>
      </c>
      <c r="B31" s="32"/>
      <c r="C31" s="32"/>
      <c r="D31" s="39"/>
      <c r="E31" s="39"/>
      <c r="F31" s="81">
        <v>833.98713700000008</v>
      </c>
      <c r="G31" s="81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3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3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77">
        <v>2.6408609999999997</v>
      </c>
      <c r="M33" s="77"/>
      <c r="N33" s="2"/>
      <c r="O33" s="3"/>
      <c r="P33" s="3"/>
      <c r="Q33" s="2"/>
    </row>
    <row r="34" spans="1:17" x14ac:dyDescent="0.3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78">
        <v>295.51770600000003</v>
      </c>
      <c r="M34" s="78"/>
      <c r="N34" s="2"/>
      <c r="O34" s="3"/>
      <c r="P34" s="3"/>
      <c r="Q34" s="2"/>
    </row>
    <row r="35" spans="1:17" x14ac:dyDescent="0.3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78">
        <v>250.42394099999999</v>
      </c>
      <c r="M35" s="78"/>
      <c r="N35" s="2"/>
      <c r="O35" s="3"/>
      <c r="P35" s="3"/>
      <c r="Q35" s="2"/>
    </row>
    <row r="36" spans="1:17" x14ac:dyDescent="0.3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78">
        <v>13.329922</v>
      </c>
      <c r="M36" s="78"/>
      <c r="N36" s="2"/>
      <c r="O36" s="3"/>
      <c r="P36" s="3"/>
      <c r="Q36" s="2"/>
    </row>
    <row r="37" spans="1:17" x14ac:dyDescent="0.3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78">
        <v>272.07470699999999</v>
      </c>
      <c r="M37" s="78"/>
      <c r="N37" s="2"/>
      <c r="O37" s="2"/>
      <c r="P37" s="2"/>
      <c r="Q37" s="2"/>
    </row>
    <row r="38" spans="1:17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3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85">
        <v>261.19740000000002</v>
      </c>
      <c r="K39" s="85"/>
      <c r="L39" s="34"/>
      <c r="M39" s="34"/>
      <c r="N39" s="3"/>
      <c r="O39" s="3"/>
      <c r="P39" s="3"/>
      <c r="Q39" s="3"/>
    </row>
    <row r="40" spans="1:17" x14ac:dyDescent="0.3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3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3">
      <c r="A42" s="37" t="s">
        <v>29</v>
      </c>
      <c r="B42" s="37"/>
      <c r="C42" s="81">
        <v>1294.1680000000001</v>
      </c>
      <c r="D42" s="81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3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3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58"/>
      <c r="M44" s="58"/>
      <c r="N44" s="2"/>
      <c r="O44" s="2"/>
      <c r="P44" s="2"/>
      <c r="Q44" s="2"/>
    </row>
    <row r="45" spans="1:17" x14ac:dyDescent="0.3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79">
        <v>170.49100000000001</v>
      </c>
      <c r="M45" s="79"/>
      <c r="N45" s="2"/>
      <c r="O45" s="2"/>
      <c r="P45" s="2"/>
      <c r="Q45" s="2"/>
    </row>
    <row r="46" spans="1:17" x14ac:dyDescent="0.3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76">
        <v>107.3</v>
      </c>
      <c r="M46" s="76"/>
      <c r="N46" s="2"/>
      <c r="O46" s="2"/>
      <c r="P46" s="2"/>
      <c r="Q46" s="2"/>
    </row>
    <row r="47" spans="1:17" x14ac:dyDescent="0.3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76">
        <v>59.884</v>
      </c>
      <c r="M47" s="76"/>
      <c r="N47" s="2"/>
      <c r="O47" s="2"/>
      <c r="P47" s="2"/>
      <c r="Q47" s="2"/>
    </row>
    <row r="48" spans="1:17" x14ac:dyDescent="0.3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89"/>
      <c r="M48" s="89"/>
      <c r="N48" s="2"/>
      <c r="O48" s="2"/>
      <c r="P48" s="2"/>
      <c r="Q48" s="2"/>
    </row>
    <row r="49" spans="1:17" x14ac:dyDescent="0.3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79">
        <v>422.54199999999997</v>
      </c>
      <c r="M49" s="79"/>
      <c r="N49" s="2"/>
      <c r="O49" s="2"/>
      <c r="P49" s="2"/>
      <c r="Q49" s="2"/>
    </row>
    <row r="50" spans="1:17" x14ac:dyDescent="0.3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76">
        <v>533.95100000000002</v>
      </c>
      <c r="M50" s="76"/>
      <c r="N50" s="2"/>
      <c r="O50" s="2"/>
      <c r="P50" s="2"/>
      <c r="Q50" s="2"/>
    </row>
    <row r="51" spans="1:17" x14ac:dyDescent="0.3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3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3">
      <c r="A53" s="31" t="s">
        <v>36</v>
      </c>
      <c r="B53" s="32"/>
      <c r="C53" s="81">
        <v>941856.63199999998</v>
      </c>
      <c r="D53" s="81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3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3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3">
      <c r="A56" s="31" t="s">
        <v>38</v>
      </c>
      <c r="B56" s="32"/>
      <c r="C56" s="81">
        <v>5711.107</v>
      </c>
      <c r="D56" s="81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3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3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3">
      <c r="A59" s="31" t="s">
        <v>40</v>
      </c>
      <c r="B59" s="32"/>
      <c r="C59" s="39"/>
      <c r="D59" s="39"/>
      <c r="E59" s="81">
        <v>616000.03200000001</v>
      </c>
      <c r="F59" s="81"/>
      <c r="G59" s="81"/>
      <c r="H59" s="81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3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3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88">
        <v>1294.1679999999999</v>
      </c>
      <c r="M61" s="88"/>
      <c r="N61" s="2"/>
      <c r="O61" s="2"/>
      <c r="P61" s="2"/>
      <c r="Q61" s="2"/>
    </row>
    <row r="62" spans="1:17" x14ac:dyDescent="0.3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80">
        <v>194592.50700000001</v>
      </c>
      <c r="M62" s="80"/>
      <c r="N62" s="2"/>
      <c r="O62" s="2"/>
      <c r="P62" s="2"/>
      <c r="Q62" s="2"/>
    </row>
    <row r="63" spans="1:17" x14ac:dyDescent="0.3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80">
        <v>184460.992</v>
      </c>
      <c r="M63" s="80"/>
      <c r="N63" s="2"/>
      <c r="O63" s="2"/>
      <c r="P63" s="2"/>
      <c r="Q63" s="2"/>
    </row>
    <row r="64" spans="1:17" x14ac:dyDescent="0.3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80">
        <v>9644.2669999999998</v>
      </c>
      <c r="M64" s="80"/>
      <c r="N64" s="2"/>
      <c r="O64" s="2"/>
      <c r="P64" s="2"/>
      <c r="Q64" s="2"/>
    </row>
    <row r="65" spans="1:17" x14ac:dyDescent="0.3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80">
        <v>226008.098</v>
      </c>
      <c r="M65" s="80"/>
      <c r="N65" s="2"/>
      <c r="O65" s="2"/>
      <c r="P65" s="2"/>
      <c r="Q65" s="2"/>
    </row>
    <row r="66" spans="1:17" x14ac:dyDescent="0.3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3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3">
      <c r="A68" s="31" t="s">
        <v>47</v>
      </c>
      <c r="B68" s="32"/>
      <c r="C68" s="85">
        <v>162986.9</v>
      </c>
      <c r="D68" s="85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3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3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3">
      <c r="A71" s="34" t="s">
        <v>69</v>
      </c>
      <c r="B71" s="34"/>
      <c r="C71" s="34"/>
      <c r="D71" s="34"/>
      <c r="E71" s="34"/>
      <c r="F71" s="72">
        <v>246.89</v>
      </c>
      <c r="G71" s="72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3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"/>
      <c r="O72" s="3"/>
      <c r="P72" s="3"/>
      <c r="Q72" s="3"/>
    </row>
    <row r="73" spans="1:17" ht="30" customHeight="1" x14ac:dyDescent="0.3">
      <c r="A73" s="109" t="s">
        <v>70</v>
      </c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3"/>
      <c r="O73" s="3"/>
      <c r="P73" s="3"/>
      <c r="Q73" s="3"/>
    </row>
    <row r="74" spans="1:17" x14ac:dyDescent="0.3">
      <c r="A74" s="3"/>
      <c r="B74" s="3"/>
      <c r="C74" s="3"/>
      <c r="D74" s="3"/>
      <c r="E74" s="3"/>
      <c r="F74" s="27"/>
      <c r="G74" s="27"/>
      <c r="H74" s="3"/>
      <c r="I74" s="3"/>
      <c r="J74" s="3"/>
      <c r="K74" s="3"/>
      <c r="L74" s="21"/>
      <c r="M74" s="3"/>
      <c r="N74" s="3"/>
      <c r="O74" s="3"/>
      <c r="P74" s="3"/>
      <c r="Q74" s="3"/>
    </row>
    <row r="75" spans="1:17" x14ac:dyDescent="0.3">
      <c r="A75" s="3"/>
      <c r="B75" s="3"/>
      <c r="C75" s="3"/>
      <c r="D75" s="3"/>
      <c r="E75" s="3"/>
      <c r="F75" s="27"/>
      <c r="G75" s="27"/>
      <c r="H75" s="3"/>
      <c r="I75" s="3"/>
      <c r="J75" s="3"/>
      <c r="K75" s="3"/>
      <c r="L75" s="21"/>
      <c r="M75" s="3"/>
      <c r="N75" s="3"/>
      <c r="O75" s="3"/>
      <c r="P75" s="3"/>
      <c r="Q75" s="3"/>
    </row>
    <row r="76" spans="1:17" x14ac:dyDescent="0.3">
      <c r="A76" s="3"/>
      <c r="B76" s="3"/>
      <c r="C76" s="3"/>
      <c r="D76" s="3"/>
      <c r="E76" s="3"/>
      <c r="F76" s="27"/>
      <c r="G76" s="27"/>
      <c r="H76" s="3"/>
      <c r="I76" s="3"/>
      <c r="J76" s="3"/>
      <c r="K76" s="3"/>
      <c r="L76" s="21"/>
      <c r="M76" s="3"/>
      <c r="N76" s="3"/>
      <c r="O76" s="3"/>
      <c r="P76" s="3"/>
      <c r="Q76" s="3"/>
    </row>
    <row r="77" spans="1:17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3">
      <c r="A80" s="18" t="s">
        <v>49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" thickBot="1" x14ac:dyDescent="0.35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5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3">
      <c r="A83" s="12" t="s">
        <v>50</v>
      </c>
      <c r="B83" s="104">
        <v>458.4</v>
      </c>
      <c r="C83" s="105"/>
      <c r="D83" s="105"/>
      <c r="E83" s="10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24.8" x14ac:dyDescent="0.3">
      <c r="A84" s="19" t="s">
        <v>62</v>
      </c>
      <c r="B84" s="82">
        <v>3.25</v>
      </c>
      <c r="C84" s="83"/>
      <c r="D84" s="83"/>
      <c r="E84" s="8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6" customHeight="1" x14ac:dyDescent="0.3">
      <c r="A85" s="19" t="s">
        <v>56</v>
      </c>
      <c r="B85" s="73">
        <v>1.1479999999999999</v>
      </c>
      <c r="C85" s="74"/>
      <c r="D85" s="74"/>
      <c r="E85" s="7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55.8" x14ac:dyDescent="0.3">
      <c r="A86" s="19" t="s">
        <v>57</v>
      </c>
      <c r="B86" s="73">
        <v>0.35499999999999998</v>
      </c>
      <c r="C86" s="74"/>
      <c r="D86" s="74"/>
      <c r="E86" s="75"/>
    </row>
    <row r="87" spans="1:17" ht="28.8" thickBot="1" x14ac:dyDescent="0.35">
      <c r="A87" s="54" t="s">
        <v>64</v>
      </c>
      <c r="B87" s="73">
        <v>1.746</v>
      </c>
      <c r="C87" s="74"/>
      <c r="D87" s="74"/>
      <c r="E87" s="7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" thickBot="1" x14ac:dyDescent="0.35">
      <c r="A88" s="20" t="s">
        <v>51</v>
      </c>
      <c r="B88" s="55">
        <f>B83+B84</f>
        <v>461.65</v>
      </c>
      <c r="C88" s="55">
        <f>B83+B84</f>
        <v>461.65</v>
      </c>
      <c r="D88" s="55">
        <f>B83+B84</f>
        <v>461.65</v>
      </c>
      <c r="E88" s="55">
        <f>B83+B84</f>
        <v>461.65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9">
    <mergeCell ref="A73:M73"/>
    <mergeCell ref="B83:E83"/>
    <mergeCell ref="B84:E84"/>
    <mergeCell ref="B85:E85"/>
    <mergeCell ref="B86:E86"/>
    <mergeCell ref="B87:E87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G59:H59"/>
    <mergeCell ref="J39:K39"/>
    <mergeCell ref="C42:D42"/>
    <mergeCell ref="L45:M45"/>
    <mergeCell ref="L46:M46"/>
    <mergeCell ref="L49:M49"/>
    <mergeCell ref="L48:M48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zoomScale="80" zoomScaleNormal="80" workbookViewId="0">
      <selection activeCell="N6" sqref="N6"/>
    </sheetView>
  </sheetViews>
  <sheetFormatPr defaultRowHeight="14.4" x14ac:dyDescent="0.3"/>
  <cols>
    <col min="1" max="1" width="15.88671875" customWidth="1"/>
    <col min="2" max="2" width="9.88671875" customWidth="1"/>
    <col min="3" max="3" width="13.5546875" customWidth="1"/>
    <col min="6" max="6" width="13.6640625" customWidth="1"/>
    <col min="7" max="7" width="10.33203125" customWidth="1"/>
    <col min="8" max="8" width="9.33203125" customWidth="1"/>
    <col min="9" max="9" width="11.44140625" customWidth="1"/>
    <col min="10" max="10" width="9.33203125" customWidth="1"/>
    <col min="15" max="15" width="10.88671875" bestFit="1" customWidth="1"/>
  </cols>
  <sheetData>
    <row r="1" spans="1:18" ht="15" customHeight="1" x14ac:dyDescent="0.3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"/>
      <c r="N1" s="1"/>
      <c r="O1" s="1"/>
      <c r="P1" s="1"/>
      <c r="Q1" s="1"/>
    </row>
    <row r="2" spans="1:18" x14ac:dyDescent="0.3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"/>
      <c r="N2" s="1"/>
      <c r="O2" s="1"/>
      <c r="P2" s="1"/>
      <c r="Q2" s="1"/>
    </row>
    <row r="3" spans="1:18" ht="15.6" x14ac:dyDescent="0.3">
      <c r="A3" s="1"/>
      <c r="B3" s="1"/>
      <c r="C3" s="1"/>
      <c r="D3" s="1"/>
      <c r="E3" s="1"/>
      <c r="F3" s="57">
        <v>43221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3">
      <c r="A4" s="1" t="s">
        <v>1</v>
      </c>
      <c r="B4" s="1"/>
      <c r="C4" s="1"/>
      <c r="D4" s="1"/>
      <c r="E4" s="13" t="s">
        <v>61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3">
      <c r="A6" s="100"/>
      <c r="B6" s="100"/>
      <c r="C6" s="100"/>
      <c r="D6" s="100"/>
      <c r="E6" s="100"/>
      <c r="F6" s="100"/>
      <c r="G6" s="101" t="s">
        <v>2</v>
      </c>
      <c r="H6" s="102"/>
      <c r="I6" s="102"/>
      <c r="J6" s="103"/>
      <c r="L6" s="1"/>
      <c r="M6" s="1"/>
      <c r="N6" s="1"/>
      <c r="O6" s="1"/>
      <c r="P6" s="1"/>
      <c r="Q6" s="1"/>
    </row>
    <row r="7" spans="1:18" x14ac:dyDescent="0.3">
      <c r="A7" s="100"/>
      <c r="B7" s="100"/>
      <c r="C7" s="100"/>
      <c r="D7" s="100"/>
      <c r="E7" s="100"/>
      <c r="F7" s="100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3">
      <c r="A8" s="15" t="s">
        <v>7</v>
      </c>
      <c r="B8" s="15"/>
      <c r="C8" s="15"/>
      <c r="D8" s="15"/>
      <c r="E8" s="15"/>
      <c r="F8" s="15"/>
      <c r="G8" s="60">
        <f>ROUND(($H$14+$H$14*0.087*1.18+B89),2)</f>
        <v>3134.16</v>
      </c>
      <c r="H8" s="60">
        <f>ROUND(($H$14+$H$14*0.087*1.18+C89),2)</f>
        <v>3134.16</v>
      </c>
      <c r="I8" s="60">
        <f>ROUND(($H$14+$H$14*0.087*1.18+D89),2)</f>
        <v>3134.16</v>
      </c>
      <c r="J8" s="60">
        <f>ROUND(($H$14+$H$14*0.087*1.18+E89),2)</f>
        <v>3134.16</v>
      </c>
      <c r="L8" s="1"/>
      <c r="M8" s="1"/>
      <c r="N8" s="1"/>
      <c r="O8" s="1"/>
      <c r="P8" s="1"/>
      <c r="Q8" s="1"/>
    </row>
    <row r="9" spans="1:18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3">
      <c r="A10" s="1" t="s">
        <v>55</v>
      </c>
      <c r="B10" s="1"/>
      <c r="C10" s="1"/>
      <c r="D10" s="1"/>
      <c r="E10" s="1"/>
      <c r="F10" s="1"/>
      <c r="G10" s="25"/>
      <c r="H10" s="25"/>
      <c r="I10" s="25"/>
      <c r="J10" s="25"/>
      <c r="K10" s="1"/>
      <c r="L10" s="1"/>
      <c r="M10" s="1"/>
      <c r="N10" s="1"/>
      <c r="O10" s="1"/>
      <c r="P10" s="1"/>
      <c r="Q10" s="1"/>
    </row>
    <row r="11" spans="1:18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3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3">
      <c r="A14" s="34" t="s">
        <v>9</v>
      </c>
      <c r="B14" s="34"/>
      <c r="C14" s="34"/>
      <c r="D14" s="34"/>
      <c r="E14" s="34"/>
      <c r="F14" s="34"/>
      <c r="G14" s="34"/>
      <c r="H14" s="94">
        <v>2839.42</v>
      </c>
      <c r="I14" s="94"/>
      <c r="J14" s="34"/>
      <c r="K14" s="34"/>
      <c r="L14" s="35"/>
      <c r="M14" s="34"/>
      <c r="N14" s="3"/>
      <c r="O14" s="3"/>
      <c r="P14" s="3"/>
      <c r="Q14" s="3"/>
    </row>
    <row r="15" spans="1:18" x14ac:dyDescent="0.3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3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3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96" t="s">
        <v>67</v>
      </c>
      <c r="L18" s="96"/>
      <c r="M18" s="62"/>
      <c r="N18" s="3"/>
      <c r="O18" s="3"/>
      <c r="P18" s="3"/>
      <c r="Q18" s="3"/>
    </row>
    <row r="19" spans="1:18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/>
      <c r="Q19" s="2"/>
    </row>
    <row r="20" spans="1:18" x14ac:dyDescent="0.3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94" t="s">
        <v>68</v>
      </c>
      <c r="L20" s="94"/>
      <c r="M20" s="63"/>
      <c r="N20" s="3"/>
      <c r="O20" s="3"/>
      <c r="P20" s="21"/>
      <c r="Q20" s="3"/>
    </row>
    <row r="21" spans="1:18" x14ac:dyDescent="0.3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8"/>
      <c r="Q21" s="2"/>
    </row>
    <row r="22" spans="1:18" x14ac:dyDescent="0.3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1"/>
      <c r="Q22" s="21"/>
      <c r="R22" s="29"/>
    </row>
    <row r="23" spans="1:18" x14ac:dyDescent="0.3">
      <c r="A23" s="32" t="s">
        <v>15</v>
      </c>
      <c r="B23" s="97">
        <v>2.2270296938369698E-3</v>
      </c>
      <c r="C23" s="97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9"/>
    </row>
    <row r="24" spans="1:18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30"/>
    </row>
    <row r="25" spans="1:18" x14ac:dyDescent="0.3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98">
        <v>1461.9880000000001</v>
      </c>
      <c r="L25" s="98"/>
      <c r="M25" s="37"/>
      <c r="N25" s="3"/>
      <c r="O25" s="21"/>
      <c r="P25" s="3"/>
      <c r="Q25" s="3"/>
    </row>
    <row r="26" spans="1:18" x14ac:dyDescent="0.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17"/>
      <c r="P26" s="2"/>
      <c r="Q26" s="2"/>
    </row>
    <row r="27" spans="1:18" x14ac:dyDescent="0.3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3">
      <c r="A28" s="31" t="s">
        <v>18</v>
      </c>
      <c r="B28" s="32"/>
      <c r="C28" s="32"/>
      <c r="D28" s="32"/>
      <c r="E28" s="39"/>
      <c r="F28" s="81">
        <v>8.6310000000000002</v>
      </c>
      <c r="G28" s="81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3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3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3">
      <c r="A31" s="31" t="s">
        <v>20</v>
      </c>
      <c r="B31" s="32"/>
      <c r="C31" s="32"/>
      <c r="D31" s="39"/>
      <c r="E31" s="39"/>
      <c r="F31" s="81">
        <v>833.98713700000008</v>
      </c>
      <c r="G31" s="81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3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3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77">
        <v>2.6408609999999997</v>
      </c>
      <c r="M33" s="77"/>
      <c r="N33" s="2"/>
      <c r="O33" s="3"/>
      <c r="P33" s="3"/>
      <c r="Q33" s="2"/>
    </row>
    <row r="34" spans="1:17" x14ac:dyDescent="0.3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78">
        <v>295.51770600000003</v>
      </c>
      <c r="M34" s="78"/>
      <c r="N34" s="2"/>
      <c r="O34" s="3"/>
      <c r="P34" s="3"/>
      <c r="Q34" s="2"/>
    </row>
    <row r="35" spans="1:17" x14ac:dyDescent="0.3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78">
        <v>250.42394099999999</v>
      </c>
      <c r="M35" s="78"/>
      <c r="N35" s="2"/>
      <c r="O35" s="3"/>
      <c r="P35" s="3"/>
      <c r="Q35" s="2"/>
    </row>
    <row r="36" spans="1:17" x14ac:dyDescent="0.3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78">
        <v>13.329922</v>
      </c>
      <c r="M36" s="78"/>
      <c r="N36" s="2"/>
      <c r="O36" s="3"/>
      <c r="P36" s="3"/>
      <c r="Q36" s="2"/>
    </row>
    <row r="37" spans="1:17" x14ac:dyDescent="0.3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78">
        <v>272.07470699999999</v>
      </c>
      <c r="M37" s="78"/>
      <c r="N37" s="2"/>
      <c r="O37" s="2"/>
      <c r="P37" s="2"/>
      <c r="Q37" s="2"/>
    </row>
    <row r="38" spans="1:17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3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85">
        <v>261.19740000000002</v>
      </c>
      <c r="K39" s="85"/>
      <c r="L39" s="34"/>
      <c r="M39" s="34"/>
      <c r="N39" s="3"/>
      <c r="O39" s="3"/>
      <c r="P39" s="3"/>
      <c r="Q39" s="3"/>
    </row>
    <row r="40" spans="1:17" x14ac:dyDescent="0.3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3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3">
      <c r="A42" s="37" t="s">
        <v>29</v>
      </c>
      <c r="B42" s="37"/>
      <c r="C42" s="81">
        <v>1294.1680000000001</v>
      </c>
      <c r="D42" s="81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3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3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58"/>
      <c r="M44" s="58"/>
      <c r="N44" s="2"/>
      <c r="O44" s="2"/>
      <c r="P44" s="2"/>
      <c r="Q44" s="2"/>
    </row>
    <row r="45" spans="1:17" x14ac:dyDescent="0.3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79">
        <v>170.49100000000001</v>
      </c>
      <c r="M45" s="79"/>
      <c r="N45" s="2"/>
      <c r="O45" s="2"/>
      <c r="P45" s="2"/>
      <c r="Q45" s="2"/>
    </row>
    <row r="46" spans="1:17" x14ac:dyDescent="0.3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76">
        <v>107.3</v>
      </c>
      <c r="M46" s="76"/>
      <c r="N46" s="2"/>
      <c r="O46" s="2"/>
      <c r="P46" s="2"/>
      <c r="Q46" s="2"/>
    </row>
    <row r="47" spans="1:17" x14ac:dyDescent="0.3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76">
        <v>59.884</v>
      </c>
      <c r="M47" s="76"/>
      <c r="N47" s="2"/>
      <c r="O47" s="2"/>
      <c r="P47" s="2"/>
      <c r="Q47" s="2"/>
    </row>
    <row r="48" spans="1:17" x14ac:dyDescent="0.3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89"/>
      <c r="M48" s="89"/>
      <c r="N48" s="2"/>
      <c r="O48" s="2"/>
      <c r="P48" s="2"/>
      <c r="Q48" s="2"/>
    </row>
    <row r="49" spans="1:17" x14ac:dyDescent="0.3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79">
        <v>422.54199999999997</v>
      </c>
      <c r="M49" s="79"/>
      <c r="N49" s="2"/>
      <c r="O49" s="2"/>
      <c r="P49" s="2"/>
      <c r="Q49" s="2"/>
    </row>
    <row r="50" spans="1:17" x14ac:dyDescent="0.3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76">
        <v>533.95100000000002</v>
      </c>
      <c r="M50" s="76"/>
      <c r="N50" s="2"/>
      <c r="O50" s="2"/>
      <c r="P50" s="2"/>
      <c r="Q50" s="2"/>
    </row>
    <row r="51" spans="1:17" x14ac:dyDescent="0.3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3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3">
      <c r="A53" s="31" t="s">
        <v>36</v>
      </c>
      <c r="B53" s="32"/>
      <c r="C53" s="81">
        <v>941856.63199999998</v>
      </c>
      <c r="D53" s="81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3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3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3">
      <c r="A56" s="31" t="s">
        <v>38</v>
      </c>
      <c r="B56" s="32"/>
      <c r="C56" s="81">
        <v>5711.107</v>
      </c>
      <c r="D56" s="81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3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3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3">
      <c r="A59" s="31" t="s">
        <v>40</v>
      </c>
      <c r="B59" s="32"/>
      <c r="C59" s="39"/>
      <c r="D59" s="39"/>
      <c r="E59" s="81">
        <v>616000.03200000001</v>
      </c>
      <c r="F59" s="81"/>
      <c r="G59" s="81"/>
      <c r="H59" s="81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3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3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88">
        <v>1294.1679999999999</v>
      </c>
      <c r="M61" s="88"/>
      <c r="N61" s="2"/>
      <c r="O61" s="2"/>
      <c r="P61" s="2"/>
      <c r="Q61" s="2"/>
    </row>
    <row r="62" spans="1:17" x14ac:dyDescent="0.3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80">
        <v>194592.50700000001</v>
      </c>
      <c r="M62" s="80"/>
      <c r="N62" s="2"/>
      <c r="O62" s="2"/>
      <c r="P62" s="2"/>
      <c r="Q62" s="2"/>
    </row>
    <row r="63" spans="1:17" x14ac:dyDescent="0.3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80">
        <v>184460.992</v>
      </c>
      <c r="M63" s="80"/>
      <c r="N63" s="2"/>
      <c r="O63" s="2"/>
      <c r="P63" s="2"/>
      <c r="Q63" s="2"/>
    </row>
    <row r="64" spans="1:17" x14ac:dyDescent="0.3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80">
        <v>9644.2669999999998</v>
      </c>
      <c r="M64" s="80"/>
      <c r="N64" s="2"/>
      <c r="O64" s="2"/>
      <c r="P64" s="2"/>
      <c r="Q64" s="2"/>
    </row>
    <row r="65" spans="1:17" x14ac:dyDescent="0.3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80">
        <v>226008.098</v>
      </c>
      <c r="M65" s="80"/>
      <c r="N65" s="2"/>
      <c r="O65" s="2"/>
      <c r="P65" s="2"/>
      <c r="Q65" s="2"/>
    </row>
    <row r="66" spans="1:17" x14ac:dyDescent="0.3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3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3">
      <c r="A68" s="31" t="s">
        <v>47</v>
      </c>
      <c r="B68" s="32"/>
      <c r="C68" s="85">
        <v>162986.9</v>
      </c>
      <c r="D68" s="85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3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3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3">
      <c r="A71" s="34" t="s">
        <v>69</v>
      </c>
      <c r="B71" s="34"/>
      <c r="C71" s="34"/>
      <c r="D71" s="34"/>
      <c r="E71" s="34"/>
      <c r="F71" s="72">
        <v>246.89</v>
      </c>
      <c r="G71" s="72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3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"/>
      <c r="O72" s="3"/>
      <c r="P72" s="3"/>
      <c r="Q72" s="3"/>
    </row>
    <row r="73" spans="1:17" ht="31.2" customHeight="1" x14ac:dyDescent="0.3">
      <c r="A73" s="109" t="s">
        <v>70</v>
      </c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3"/>
      <c r="O73" s="3"/>
      <c r="P73" s="3"/>
      <c r="Q73" s="3"/>
    </row>
    <row r="74" spans="1:17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3"/>
      <c r="O74" s="3"/>
      <c r="P74" s="3"/>
      <c r="Q74" s="3"/>
    </row>
    <row r="75" spans="1:17" ht="15" customHeight="1" x14ac:dyDescent="0.3">
      <c r="A75" s="107" t="s">
        <v>66</v>
      </c>
      <c r="B75" s="108"/>
      <c r="C75" s="108"/>
      <c r="D75" s="108"/>
      <c r="E75" s="108"/>
      <c r="F75" s="27"/>
      <c r="G75" s="27"/>
      <c r="H75" s="3"/>
      <c r="I75" s="3"/>
      <c r="J75" s="3"/>
      <c r="K75" s="3"/>
      <c r="L75" s="21"/>
      <c r="M75" s="3"/>
      <c r="N75" s="3"/>
      <c r="O75" s="3"/>
      <c r="P75" s="3"/>
      <c r="Q75" s="3"/>
    </row>
    <row r="76" spans="1:17" x14ac:dyDescent="0.3">
      <c r="A76" s="108"/>
      <c r="B76" s="108"/>
      <c r="C76" s="108"/>
      <c r="D76" s="108"/>
      <c r="E76" s="108"/>
      <c r="F76" s="27"/>
      <c r="G76" s="27"/>
      <c r="H76" s="3"/>
      <c r="I76" s="3"/>
      <c r="J76" s="3"/>
      <c r="K76" s="3"/>
      <c r="L76" s="21"/>
      <c r="M76" s="3"/>
      <c r="N76" s="3"/>
      <c r="O76" s="3"/>
      <c r="P76" s="3"/>
      <c r="Q76" s="3"/>
    </row>
    <row r="77" spans="1:17" x14ac:dyDescent="0.3">
      <c r="A77" s="108"/>
      <c r="B77" s="108"/>
      <c r="C77" s="108"/>
      <c r="D77" s="108"/>
      <c r="E77" s="108"/>
      <c r="F77" s="27"/>
      <c r="G77" s="27"/>
      <c r="H77" s="3"/>
      <c r="I77" s="3"/>
      <c r="J77" s="3"/>
      <c r="K77" s="3"/>
      <c r="L77" s="21"/>
      <c r="M77" s="3"/>
      <c r="N77" s="3"/>
      <c r="O77" s="3"/>
      <c r="P77" s="3"/>
      <c r="Q77" s="3"/>
    </row>
    <row r="78" spans="1:17" x14ac:dyDescent="0.3">
      <c r="A78" s="108"/>
      <c r="B78" s="108"/>
      <c r="C78" s="108"/>
      <c r="D78" s="108"/>
      <c r="E78" s="108"/>
      <c r="F78" s="27"/>
      <c r="G78" s="27"/>
      <c r="H78" s="3"/>
      <c r="I78" s="3"/>
      <c r="J78" s="3"/>
      <c r="K78" s="3"/>
      <c r="L78" s="21"/>
      <c r="M78" s="3"/>
      <c r="N78" s="3"/>
      <c r="O78" s="3"/>
      <c r="P78" s="3"/>
      <c r="Q78" s="3"/>
    </row>
    <row r="79" spans="1:17" x14ac:dyDescent="0.3">
      <c r="A79" s="3"/>
      <c r="B79" s="3"/>
      <c r="C79" s="3"/>
      <c r="D79" s="3"/>
      <c r="E79" s="3"/>
      <c r="F79" s="27"/>
      <c r="G79" s="27"/>
      <c r="H79" s="3"/>
      <c r="I79" s="3"/>
      <c r="J79" s="3"/>
      <c r="K79" s="3"/>
      <c r="L79" s="21"/>
      <c r="M79" s="3"/>
      <c r="N79" s="3"/>
      <c r="O79" s="3"/>
      <c r="P79" s="3"/>
      <c r="Q79" s="3"/>
    </row>
    <row r="80" spans="1:17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3">
      <c r="A82" s="18" t="s">
        <v>49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" thickBot="1" x14ac:dyDescent="0.35">
      <c r="A83" s="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" customHeight="1" thickBot="1" x14ac:dyDescent="0.35">
      <c r="A84" s="8"/>
      <c r="B84" s="9" t="s">
        <v>3</v>
      </c>
      <c r="C84" s="10" t="s">
        <v>4</v>
      </c>
      <c r="D84" s="10" t="s">
        <v>5</v>
      </c>
      <c r="E84" s="11" t="s">
        <v>6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35" customHeight="1" x14ac:dyDescent="0.3">
      <c r="A85" s="19" t="s">
        <v>62</v>
      </c>
      <c r="B85" s="82">
        <v>3.25</v>
      </c>
      <c r="C85" s="83"/>
      <c r="D85" s="83"/>
      <c r="E85" s="8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28.5" customHeight="1" x14ac:dyDescent="0.3">
      <c r="A86" s="19" t="s">
        <v>56</v>
      </c>
      <c r="B86" s="73">
        <v>1.1479999999999999</v>
      </c>
      <c r="C86" s="74"/>
      <c r="D86" s="74"/>
      <c r="E86" s="7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55.8" x14ac:dyDescent="0.3">
      <c r="A87" s="19" t="s">
        <v>57</v>
      </c>
      <c r="B87" s="73">
        <v>0.35499999999999998</v>
      </c>
      <c r="C87" s="74"/>
      <c r="D87" s="74"/>
      <c r="E87" s="75"/>
    </row>
    <row r="88" spans="1:17" ht="28.8" thickBot="1" x14ac:dyDescent="0.35">
      <c r="A88" s="54" t="s">
        <v>64</v>
      </c>
      <c r="B88" s="73">
        <v>1.746</v>
      </c>
      <c r="C88" s="74"/>
      <c r="D88" s="74"/>
      <c r="E88" s="7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" thickBot="1" x14ac:dyDescent="0.35">
      <c r="A89" s="20" t="s">
        <v>51</v>
      </c>
      <c r="B89" s="55">
        <f>B85</f>
        <v>3.25</v>
      </c>
      <c r="C89" s="55">
        <f>B85</f>
        <v>3.25</v>
      </c>
      <c r="D89" s="55">
        <f>B85</f>
        <v>3.25</v>
      </c>
      <c r="E89" s="55">
        <f>B85</f>
        <v>3.25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</sheetData>
  <mergeCells count="39">
    <mergeCell ref="A73:M73"/>
    <mergeCell ref="A75:E78"/>
    <mergeCell ref="B85:E85"/>
    <mergeCell ref="B86:E86"/>
    <mergeCell ref="B87:E87"/>
    <mergeCell ref="B88:E88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G59:H59"/>
    <mergeCell ref="J39:K39"/>
    <mergeCell ref="C42:D42"/>
    <mergeCell ref="L45:M45"/>
    <mergeCell ref="L46:M46"/>
    <mergeCell ref="L49:M49"/>
    <mergeCell ref="L48:M48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H14:I14"/>
    <mergeCell ref="K18:L18"/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сети РСК</vt:lpstr>
      <vt:lpstr>по договорам купли-продажи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Зимовец Дмитрий Сергеевич</cp:lastModifiedBy>
  <cp:lastPrinted>2015-09-15T06:45:03Z</cp:lastPrinted>
  <dcterms:created xsi:type="dcterms:W3CDTF">2012-06-18T12:12:35Z</dcterms:created>
  <dcterms:modified xsi:type="dcterms:W3CDTF">2018-07-25T07:04:23Z</dcterms:modified>
</cp:coreProperties>
</file>