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5 май 2018\Цены\"/>
    </mc:Choice>
  </mc:AlternateContent>
  <bookViews>
    <workbookView xWindow="120" yWindow="108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E88" i="1" l="1"/>
  <c r="D88" i="1"/>
  <c r="C88" i="1"/>
  <c r="B88" i="1"/>
  <c r="E89" i="10" l="1"/>
  <c r="D89" i="10"/>
  <c r="C89" i="10"/>
  <c r="E88" i="9"/>
  <c r="D88" i="9"/>
  <c r="C88" i="9"/>
  <c r="E88" i="7"/>
  <c r="D88" i="7"/>
  <c r="C88" i="7"/>
  <c r="B89" i="10" l="1"/>
  <c r="B88" i="9"/>
  <c r="B88" i="7"/>
  <c r="H8" i="1" l="1"/>
  <c r="I8" i="1"/>
  <c r="J8" i="10"/>
  <c r="I8" i="10"/>
  <c r="H8" i="10"/>
  <c r="G8" i="10"/>
  <c r="J8" i="7"/>
  <c r="I8" i="7"/>
  <c r="H8" i="7"/>
  <c r="G8" i="7"/>
  <c r="J8" i="1"/>
  <c r="G8" i="1"/>
  <c r="H8" i="9" l="1"/>
  <c r="G8" i="9"/>
  <c r="I8" i="9" l="1"/>
  <c r="J8" i="9"/>
</calcChain>
</file>

<file path=xl/sharedStrings.xml><?xml version="1.0" encoding="utf-8"?>
<sst xmlns="http://schemas.openxmlformats.org/spreadsheetml/2006/main" count="284" uniqueCount="71">
  <si>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</si>
  <si>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</si>
  <si>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</si>
  <si>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</si>
  <si>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</si>
  <si>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</si>
  <si>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</si>
  <si>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</si>
  <si>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</si>
  <si>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</si>
  <si>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</si>
  <si>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</si>
  <si>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</si>
  <si>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</si>
  <si>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</si>
  <si>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</si>
  <si>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</si>
  <si>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</si>
  <si>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</si>
  <si>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</si>
  <si>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</si>
  <si>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</si>
  <si>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</si>
  <si>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</si>
  <si>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</si>
  <si>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</si>
  <si>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</si>
  <si>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</si>
  <si>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</si>
  <si>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</si>
  <si>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</si>
  <si>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</si>
  <si>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</si>
  <si>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</si>
  <si>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</si>
  <si>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</si>
  <si>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</si>
  <si>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</si>
  <si>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</si>
  <si>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</si>
  <si>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</si>
  <si>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</si>
  <si>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</si>
  <si>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</si>
  <si>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</si>
  <si>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</si>
  <si>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</si>
  <si>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</si>
  <si>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</si>
  <si>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</si>
  <si>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</si>
  <si>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</si>
  <si>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</si>
  <si>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</si>
  <si>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</si>
  <si>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</si>
  <si>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</si>
  <si>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</si>
  <si>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</si>
  <si>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</si>
  <si>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</si>
  <si>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</si>
  <si>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</si>
  <si>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</si>
  <si>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</si>
  <si>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</si>
  <si>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</si>
  <si>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1125,26</t>
  </si>
  <si>
    <t>658845,86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</si>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</sst>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3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80" zoomScaleNormal="80" workbookViewId="0">
      <selection activeCell="M8" sqref="M8"/>
    </sheetView>
  </sheetViews>
  <sheetFormatPr defaultColWidth="9.109375" defaultRowHeight="14.4" x14ac:dyDescent="0.3"/>
  <cols>
    <col min="1" max="1" width="19" style="38" customWidth="1"/>
    <col min="2" max="2" width="9.88671875" style="38" customWidth="1"/>
    <col min="3" max="3" width="12.33203125" style="38" customWidth="1"/>
    <col min="4" max="5" width="10.33203125" style="38" customWidth="1"/>
    <col min="6" max="6" width="13.44140625" style="38" customWidth="1"/>
    <col min="7" max="7" width="10.33203125" style="38" customWidth="1"/>
    <col min="8" max="8" width="9.33203125" style="38" customWidth="1"/>
    <col min="9" max="9" width="11.44140625" style="38" customWidth="1"/>
    <col min="10" max="10" width="9.33203125" style="38" customWidth="1"/>
    <col min="11" max="16384" width="9.109375" style="38"/>
  </cols>
  <sheetData>
    <row r="1" spans="1:18" ht="1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3"/>
      <c r="N1" s="33"/>
      <c r="O1" s="33"/>
      <c r="P1" s="33"/>
      <c r="Q1" s="33"/>
    </row>
    <row r="2" spans="1:18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3"/>
      <c r="N2" s="33"/>
      <c r="O2" s="33"/>
      <c r="P2" s="33"/>
      <c r="Q2" s="33"/>
    </row>
    <row r="3" spans="1:18" ht="15.6" x14ac:dyDescent="0.3">
      <c r="A3" s="33"/>
      <c r="B3" s="33"/>
      <c r="C3" s="33"/>
      <c r="D3" s="33"/>
      <c r="E3" s="33"/>
      <c r="F3" s="56">
        <v>43221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3">
      <c r="A4" s="33" t="s">
        <v>1</v>
      </c>
      <c r="B4" s="33"/>
      <c r="C4" s="33"/>
      <c r="D4" s="33"/>
      <c r="E4" s="40" t="s">
        <v>54</v>
      </c>
      <c r="F4" s="40"/>
      <c r="G4" s="40"/>
      <c r="H4" s="41"/>
      <c r="I4" s="41"/>
      <c r="J4" s="33"/>
      <c r="K4" s="33"/>
      <c r="L4" s="33"/>
      <c r="M4" s="33"/>
      <c r="N4" s="33"/>
      <c r="O4" s="33"/>
      <c r="P4" s="33"/>
      <c r="Q4" s="33"/>
    </row>
    <row r="5" spans="1:18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3">
      <c r="A6" s="95"/>
      <c r="B6" s="95"/>
      <c r="C6" s="95"/>
      <c r="D6" s="95"/>
      <c r="E6" s="95"/>
      <c r="F6" s="95"/>
      <c r="G6" s="91" t="s">
        <v>2</v>
      </c>
      <c r="H6" s="92"/>
      <c r="I6" s="92"/>
      <c r="J6" s="93"/>
      <c r="L6" s="33"/>
      <c r="M6" s="33"/>
      <c r="N6" s="33"/>
    </row>
    <row r="7" spans="1:18" x14ac:dyDescent="0.3">
      <c r="A7" s="95"/>
      <c r="B7" s="95"/>
      <c r="C7" s="95"/>
      <c r="D7" s="95"/>
      <c r="E7" s="95"/>
      <c r="F7" s="95"/>
      <c r="G7" s="42" t="s">
        <v>3</v>
      </c>
      <c r="H7" s="42" t="s">
        <v>4</v>
      </c>
      <c r="I7" s="42" t="s">
        <v>5</v>
      </c>
      <c r="J7" s="42" t="s">
        <v>6</v>
      </c>
      <c r="L7" s="33"/>
      <c r="M7" s="33"/>
      <c r="N7" s="33"/>
    </row>
    <row r="8" spans="1:18" x14ac:dyDescent="0.3">
      <c r="A8" s="43" t="s">
        <v>7</v>
      </c>
      <c r="B8" s="43"/>
      <c r="C8" s="43"/>
      <c r="D8" s="43"/>
      <c r="E8" s="43"/>
      <c r="F8" s="43"/>
      <c r="G8" s="60">
        <f>ROUND(($H$14+$H$14*0.1279*1.18+B88),2)</f>
        <v>4359.1400000000003</v>
      </c>
      <c r="H8" s="60">
        <f>ROUND(($H$14+$H$14*0.1279*1.18+C88),2)</f>
        <v>4938.97</v>
      </c>
      <c r="I8" s="60">
        <f>ROUND(($H$14+$H$14*0.1279*1.18+D88),2)</f>
        <v>5769.25</v>
      </c>
      <c r="J8" s="60">
        <f>ROUND(($H$14+$H$14*0.1279*1.18+E88),2)</f>
        <v>6825.55</v>
      </c>
      <c r="L8" s="33"/>
      <c r="M8" s="33"/>
      <c r="N8" s="33"/>
      <c r="O8" s="33"/>
      <c r="P8" s="33"/>
      <c r="Q8" s="33"/>
    </row>
    <row r="9" spans="1:18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x14ac:dyDescent="0.3">
      <c r="A10" s="33" t="s">
        <v>55</v>
      </c>
      <c r="B10" s="33"/>
      <c r="C10" s="33"/>
      <c r="D10" s="33"/>
      <c r="E10" s="33"/>
      <c r="F10" s="33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</row>
    <row r="11" spans="1:18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3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3">
      <c r="A14" s="34" t="s">
        <v>9</v>
      </c>
      <c r="B14" s="34"/>
      <c r="C14" s="34"/>
      <c r="D14" s="34"/>
      <c r="E14" s="34"/>
      <c r="F14" s="34"/>
      <c r="G14" s="34"/>
      <c r="H14" s="94">
        <v>2839.42</v>
      </c>
      <c r="I14" s="94"/>
      <c r="J14" s="34"/>
      <c r="K14" s="34"/>
      <c r="L14" s="35"/>
      <c r="M14" s="34"/>
      <c r="N14" s="34"/>
      <c r="O14" s="34"/>
      <c r="P14" s="34"/>
      <c r="Q14" s="34"/>
    </row>
    <row r="15" spans="1:18" x14ac:dyDescent="0.3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8" x14ac:dyDescent="0.3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8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8" x14ac:dyDescent="0.3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6" t="s">
        <v>67</v>
      </c>
      <c r="L18" s="96"/>
      <c r="M18" s="62"/>
      <c r="N18" s="34"/>
      <c r="O18" s="34"/>
      <c r="P18" s="34"/>
      <c r="Q18" s="34"/>
    </row>
    <row r="19" spans="1:18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32"/>
      <c r="O19" s="32"/>
      <c r="P19" s="36"/>
      <c r="Q19" s="32"/>
    </row>
    <row r="20" spans="1:18" x14ac:dyDescent="0.3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4" t="s">
        <v>68</v>
      </c>
      <c r="L20" s="94"/>
      <c r="M20" s="63"/>
      <c r="N20" s="34"/>
      <c r="O20" s="34"/>
      <c r="P20" s="35"/>
      <c r="Q20" s="34"/>
    </row>
    <row r="21" spans="1:18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32"/>
      <c r="O21" s="32"/>
      <c r="P21" s="45"/>
      <c r="Q21" s="32"/>
    </row>
    <row r="22" spans="1:18" x14ac:dyDescent="0.3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46"/>
    </row>
    <row r="23" spans="1:18" x14ac:dyDescent="0.3">
      <c r="A23" s="32" t="s">
        <v>15</v>
      </c>
      <c r="B23" s="97">
        <v>2.2270296938369698E-3</v>
      </c>
      <c r="C23" s="97"/>
      <c r="E23" s="32"/>
      <c r="G23" s="32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46"/>
    </row>
    <row r="24" spans="1:18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7"/>
    </row>
    <row r="25" spans="1:18" x14ac:dyDescent="0.3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8">
        <v>1461.9880000000001</v>
      </c>
      <c r="L25" s="98"/>
      <c r="M25" s="37"/>
      <c r="N25" s="34"/>
      <c r="O25" s="34"/>
      <c r="P25" s="34"/>
      <c r="Q25" s="34"/>
    </row>
    <row r="26" spans="1:18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"/>
      <c r="O26" s="32"/>
      <c r="P26" s="32"/>
      <c r="Q26" s="32"/>
    </row>
    <row r="27" spans="1:18" x14ac:dyDescent="0.3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x14ac:dyDescent="0.3">
      <c r="A28" s="31" t="s">
        <v>18</v>
      </c>
      <c r="B28" s="32"/>
      <c r="C28" s="32"/>
      <c r="D28" s="32"/>
      <c r="E28" s="39"/>
      <c r="F28" s="81">
        <v>8.6310000000000002</v>
      </c>
      <c r="G28" s="81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x14ac:dyDescent="0.3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x14ac:dyDescent="0.3">
      <c r="A31" s="31" t="s">
        <v>20</v>
      </c>
      <c r="B31" s="32"/>
      <c r="C31" s="32"/>
      <c r="D31" s="39"/>
      <c r="E31" s="39"/>
      <c r="F31" s="81">
        <v>833.98713700000008</v>
      </c>
      <c r="G31" s="81"/>
      <c r="I31" s="32"/>
      <c r="J31" s="32"/>
      <c r="K31" s="32"/>
      <c r="L31" s="32"/>
      <c r="M31" s="32"/>
      <c r="N31" s="32"/>
      <c r="O31" s="32"/>
      <c r="P31" s="32"/>
      <c r="Q31" s="32"/>
    </row>
    <row r="32" spans="1:18" x14ac:dyDescent="0.3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3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7">
        <v>2.6408609999999997</v>
      </c>
      <c r="M33" s="77"/>
      <c r="N33" s="32"/>
      <c r="O33" s="34"/>
      <c r="P33" s="34"/>
      <c r="Q33" s="32"/>
    </row>
    <row r="34" spans="1:17" x14ac:dyDescent="0.3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8">
        <v>295.51770600000003</v>
      </c>
      <c r="M34" s="78"/>
      <c r="N34" s="32"/>
      <c r="O34" s="34"/>
      <c r="P34" s="34"/>
      <c r="Q34" s="32"/>
    </row>
    <row r="35" spans="1:17" x14ac:dyDescent="0.3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8">
        <v>250.42394099999999</v>
      </c>
      <c r="M35" s="78"/>
      <c r="N35" s="32"/>
      <c r="O35" s="34"/>
      <c r="P35" s="34"/>
      <c r="Q35" s="32"/>
    </row>
    <row r="36" spans="1:17" x14ac:dyDescent="0.3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8">
        <v>13.329922</v>
      </c>
      <c r="M36" s="78"/>
      <c r="N36" s="32"/>
      <c r="O36" s="34"/>
      <c r="P36" s="34"/>
      <c r="Q36" s="32"/>
    </row>
    <row r="37" spans="1:17" x14ac:dyDescent="0.3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8">
        <v>272.07470699999999</v>
      </c>
      <c r="M37" s="78"/>
      <c r="N37" s="32"/>
      <c r="O37" s="32"/>
      <c r="P37" s="32"/>
      <c r="Q37" s="32"/>
    </row>
    <row r="38" spans="1:17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3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5">
        <v>261.19740000000002</v>
      </c>
      <c r="K39" s="85"/>
      <c r="L39" s="34"/>
      <c r="M39" s="34"/>
      <c r="N39" s="34"/>
      <c r="O39" s="34"/>
      <c r="P39" s="34"/>
      <c r="Q39" s="34"/>
    </row>
    <row r="40" spans="1:17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3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3">
      <c r="A42" s="37" t="s">
        <v>29</v>
      </c>
      <c r="B42" s="37"/>
      <c r="C42" s="81">
        <v>1294.1680000000001</v>
      </c>
      <c r="D42" s="8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8"/>
    </row>
    <row r="43" spans="1:17" x14ac:dyDescent="0.3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x14ac:dyDescent="0.3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32"/>
      <c r="O44" s="32"/>
      <c r="P44" s="32"/>
      <c r="Q44" s="32"/>
    </row>
    <row r="45" spans="1:17" x14ac:dyDescent="0.3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79">
        <v>170.49100000000001</v>
      </c>
      <c r="M45" s="79"/>
      <c r="N45" s="32"/>
      <c r="O45" s="32"/>
      <c r="P45" s="32"/>
      <c r="Q45" s="32"/>
    </row>
    <row r="46" spans="1:17" x14ac:dyDescent="0.3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6">
        <v>107.3</v>
      </c>
      <c r="M46" s="76"/>
      <c r="N46" s="32"/>
      <c r="O46" s="32"/>
      <c r="P46" s="32"/>
      <c r="Q46" s="32"/>
    </row>
    <row r="47" spans="1:17" x14ac:dyDescent="0.3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6">
        <v>59.884</v>
      </c>
      <c r="M47" s="76"/>
      <c r="N47" s="32"/>
      <c r="O47" s="32"/>
      <c r="P47" s="32"/>
      <c r="Q47" s="32"/>
    </row>
    <row r="48" spans="1:17" x14ac:dyDescent="0.3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89"/>
      <c r="M48" s="89"/>
      <c r="N48" s="32"/>
      <c r="O48" s="32"/>
      <c r="P48" s="32"/>
      <c r="Q48" s="32"/>
    </row>
    <row r="49" spans="1:17" x14ac:dyDescent="0.3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79">
        <v>422.54199999999997</v>
      </c>
      <c r="M49" s="79"/>
      <c r="N49" s="32"/>
      <c r="O49" s="32"/>
      <c r="P49" s="32"/>
      <c r="Q49" s="32"/>
    </row>
    <row r="50" spans="1:17" x14ac:dyDescent="0.3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6">
        <v>533.95100000000002</v>
      </c>
      <c r="M50" s="76"/>
      <c r="N50" s="32"/>
      <c r="O50" s="32"/>
      <c r="P50" s="32"/>
      <c r="Q50" s="32"/>
    </row>
    <row r="51" spans="1:17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3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3">
      <c r="A53" s="31" t="s">
        <v>36</v>
      </c>
      <c r="B53" s="32"/>
      <c r="C53" s="81">
        <v>941856.63199999998</v>
      </c>
      <c r="D53" s="8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3">
      <c r="A56" s="31" t="s">
        <v>38</v>
      </c>
      <c r="B56" s="32"/>
      <c r="C56" s="81">
        <v>5711.107</v>
      </c>
      <c r="D56" s="8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x14ac:dyDescent="0.3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3">
      <c r="A59" s="31" t="s">
        <v>40</v>
      </c>
      <c r="B59" s="32"/>
      <c r="C59" s="39"/>
      <c r="D59" s="39"/>
      <c r="E59" s="81">
        <v>616000.03200000001</v>
      </c>
      <c r="F59" s="81"/>
      <c r="G59" s="81"/>
      <c r="H59" s="81"/>
      <c r="I59" s="32"/>
      <c r="J59" s="32"/>
      <c r="K59" s="32"/>
      <c r="L59" s="32"/>
      <c r="M59" s="32"/>
      <c r="N59" s="32"/>
      <c r="O59" s="32"/>
      <c r="P59" s="32"/>
      <c r="Q59" s="32"/>
    </row>
    <row r="60" spans="1:17" x14ac:dyDescent="0.3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3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8">
        <v>1294.1679999999999</v>
      </c>
      <c r="M61" s="88"/>
      <c r="N61" s="32"/>
      <c r="O61" s="32"/>
      <c r="P61" s="32"/>
      <c r="Q61" s="32"/>
    </row>
    <row r="62" spans="1:17" x14ac:dyDescent="0.3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0">
        <v>194592.50700000001</v>
      </c>
      <c r="M62" s="80"/>
      <c r="N62" s="32"/>
      <c r="O62" s="32"/>
      <c r="P62" s="32"/>
      <c r="Q62" s="32"/>
    </row>
    <row r="63" spans="1:17" x14ac:dyDescent="0.3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0">
        <v>184460.992</v>
      </c>
      <c r="M63" s="80"/>
      <c r="N63" s="32"/>
      <c r="O63" s="32"/>
      <c r="P63" s="32"/>
      <c r="Q63" s="32"/>
    </row>
    <row r="64" spans="1:17" x14ac:dyDescent="0.3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0">
        <v>9644.2669999999998</v>
      </c>
      <c r="M64" s="80"/>
      <c r="N64" s="32"/>
      <c r="O64" s="32"/>
      <c r="P64" s="32"/>
      <c r="Q64" s="32"/>
    </row>
    <row r="65" spans="1:17" x14ac:dyDescent="0.3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0">
        <v>226008.098</v>
      </c>
      <c r="M65" s="80"/>
      <c r="N65" s="32"/>
      <c r="O65" s="32"/>
      <c r="P65" s="32"/>
      <c r="Q65" s="32"/>
    </row>
    <row r="66" spans="1:17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x14ac:dyDescent="0.3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3">
      <c r="A68" s="31" t="s">
        <v>47</v>
      </c>
      <c r="B68" s="32"/>
      <c r="C68" s="85">
        <v>162986.9</v>
      </c>
      <c r="D68" s="8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x14ac:dyDescent="0.3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x14ac:dyDescent="0.3">
      <c r="A71" s="34" t="s">
        <v>69</v>
      </c>
      <c r="B71" s="34"/>
      <c r="C71" s="34"/>
      <c r="D71" s="34"/>
      <c r="E71" s="34"/>
      <c r="F71" s="72">
        <v>246.89</v>
      </c>
      <c r="G71" s="72"/>
      <c r="H71" s="34"/>
      <c r="I71" s="34"/>
      <c r="J71" s="34"/>
      <c r="K71" s="34"/>
      <c r="L71" s="35"/>
      <c r="M71" s="34"/>
      <c r="N71" s="34"/>
      <c r="O71" s="34"/>
      <c r="P71" s="34"/>
      <c r="Q71" s="34"/>
    </row>
    <row r="72" spans="1:17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31.2" customHeight="1" x14ac:dyDescent="0.3">
      <c r="A73" s="109" t="s">
        <v>70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33"/>
      <c r="O73" s="33"/>
      <c r="P73" s="33"/>
      <c r="Q73" s="33"/>
    </row>
    <row r="74" spans="1:17" ht="16.2" x14ac:dyDescent="0.35">
      <c r="A74" s="49" t="s">
        <v>58</v>
      </c>
      <c r="B74" s="50"/>
      <c r="C74" s="50"/>
      <c r="D74" s="50"/>
      <c r="E74" s="50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3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3">
      <c r="A76" s="86" t="s">
        <v>65</v>
      </c>
      <c r="B76" s="87"/>
      <c r="C76" s="87"/>
      <c r="D76" s="87"/>
      <c r="E76" s="87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6.5" customHeight="1" x14ac:dyDescent="0.3">
      <c r="A77" s="87"/>
      <c r="B77" s="87"/>
      <c r="C77" s="87"/>
      <c r="D77" s="87"/>
      <c r="E77" s="87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6.5" customHeight="1" x14ac:dyDescent="0.3">
      <c r="A78" s="87"/>
      <c r="B78" s="87"/>
      <c r="C78" s="87"/>
      <c r="D78" s="87"/>
      <c r="E78" s="87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9.5" customHeight="1" x14ac:dyDescent="0.3">
      <c r="A79" s="87"/>
      <c r="B79" s="87"/>
      <c r="C79" s="87"/>
      <c r="D79" s="87"/>
      <c r="E79" s="87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6.5" customHeight="1" x14ac:dyDescent="0.3">
      <c r="A80" s="59"/>
      <c r="B80" s="59"/>
      <c r="C80" s="59"/>
      <c r="D80" s="59"/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 thickBot="1" x14ac:dyDescent="0.35">
      <c r="A81" s="51" t="s">
        <v>59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 thickBot="1" x14ac:dyDescent="0.35">
      <c r="A82" s="52"/>
      <c r="B82" s="65" t="s">
        <v>3</v>
      </c>
      <c r="C82" s="66" t="s">
        <v>4</v>
      </c>
      <c r="D82" s="66" t="s">
        <v>5</v>
      </c>
      <c r="E82" s="67" t="s">
        <v>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69.599999999999994" x14ac:dyDescent="0.3">
      <c r="A83" s="64" t="s">
        <v>52</v>
      </c>
      <c r="B83" s="68">
        <v>1087.94</v>
      </c>
      <c r="C83" s="69">
        <v>1667.77</v>
      </c>
      <c r="D83" s="69">
        <v>2498.0500000000002</v>
      </c>
      <c r="E83" s="70">
        <v>3554.35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33.5" customHeight="1" x14ac:dyDescent="0.3">
      <c r="A84" s="53" t="s">
        <v>62</v>
      </c>
      <c r="B84" s="82">
        <v>3.25</v>
      </c>
      <c r="C84" s="83"/>
      <c r="D84" s="83"/>
      <c r="E84" s="8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35.25" customHeight="1" x14ac:dyDescent="0.3">
      <c r="A85" s="53" t="s">
        <v>56</v>
      </c>
      <c r="B85" s="73">
        <v>1.1479999999999999</v>
      </c>
      <c r="C85" s="74"/>
      <c r="D85" s="74"/>
      <c r="E85" s="75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42" x14ac:dyDescent="0.3">
      <c r="A86" s="53" t="s">
        <v>57</v>
      </c>
      <c r="B86" s="73">
        <v>0.35499999999999998</v>
      </c>
      <c r="C86" s="74"/>
      <c r="D86" s="74"/>
      <c r="E86" s="75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28.8" thickBot="1" x14ac:dyDescent="0.35">
      <c r="A87" s="54" t="s">
        <v>64</v>
      </c>
      <c r="B87" s="73">
        <v>1.746</v>
      </c>
      <c r="C87" s="74"/>
      <c r="D87" s="74"/>
      <c r="E87" s="7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" thickBot="1" x14ac:dyDescent="0.35">
      <c r="A88" s="20" t="s">
        <v>51</v>
      </c>
      <c r="B88" s="55">
        <f>B83+B84</f>
        <v>1091.19</v>
      </c>
      <c r="C88" s="55">
        <f>C83+B84</f>
        <v>1671.02</v>
      </c>
      <c r="D88" s="55">
        <f>D83+B84</f>
        <v>2501.3000000000002</v>
      </c>
      <c r="E88" s="71">
        <f>E83+B84</f>
        <v>3557.6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</sheetData>
  <mergeCells count="39">
    <mergeCell ref="K20:L20"/>
    <mergeCell ref="L64:M64"/>
    <mergeCell ref="B23:C23"/>
    <mergeCell ref="K25:L25"/>
    <mergeCell ref="F28:G28"/>
    <mergeCell ref="G59:H59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L48:M48"/>
    <mergeCell ref="A73:M73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N8" sqref="N8"/>
    </sheetView>
  </sheetViews>
  <sheetFormatPr defaultRowHeight="14.4" x14ac:dyDescent="0.3"/>
  <cols>
    <col min="1" max="1" width="15.88671875" customWidth="1"/>
    <col min="2" max="2" width="9.88671875" customWidth="1"/>
    <col min="3" max="3" width="14.5546875" customWidth="1"/>
    <col min="6" max="6" width="15.554687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57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53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3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61">
        <f>ROUND(($H$14+$H$14*0.1279*1.18+B88),2)</f>
        <v>3271.2</v>
      </c>
      <c r="H8" s="61">
        <f>ROUND(($H$14+$H$14*0.1279*1.18+C88),2)</f>
        <v>3271.2</v>
      </c>
      <c r="I8" s="61">
        <f>ROUND(($H$14+$H$14*0.1279*1.18+D88),2)</f>
        <v>3271.2</v>
      </c>
      <c r="J8" s="61">
        <f>ROUND(($H$14+$H$14*0.1279*1.18+E88),2)</f>
        <v>3271.2</v>
      </c>
      <c r="L8" s="1"/>
      <c r="M8" s="1"/>
      <c r="N8" s="1"/>
      <c r="O8" s="1"/>
      <c r="P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55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3">
      <c r="A14" s="34" t="s">
        <v>9</v>
      </c>
      <c r="B14" s="34"/>
      <c r="C14" s="34"/>
      <c r="D14" s="34"/>
      <c r="E14" s="34"/>
      <c r="F14" s="34"/>
      <c r="G14" s="34"/>
      <c r="H14" s="94">
        <v>2839.42</v>
      </c>
      <c r="I14" s="94"/>
      <c r="J14" s="34"/>
      <c r="K14" s="34"/>
      <c r="L14" s="35"/>
      <c r="M14" s="34"/>
      <c r="N14" s="3"/>
      <c r="O14" s="3"/>
      <c r="P14" s="3"/>
      <c r="Q14" s="3"/>
    </row>
    <row r="15" spans="1:18" x14ac:dyDescent="0.3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3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3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6" t="s">
        <v>67</v>
      </c>
      <c r="L18" s="96"/>
      <c r="M18" s="62"/>
      <c r="N18" s="3"/>
      <c r="O18" s="3"/>
      <c r="P18" s="3"/>
      <c r="Q18" s="3"/>
    </row>
    <row r="19" spans="1:18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3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4" t="s">
        <v>68</v>
      </c>
      <c r="L20" s="94"/>
      <c r="M20" s="63"/>
      <c r="N20" s="3"/>
      <c r="O20" s="3"/>
      <c r="P20" s="21"/>
      <c r="Q20" s="3"/>
    </row>
    <row r="21" spans="1:18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3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3">
      <c r="A23" s="32" t="s">
        <v>15</v>
      </c>
      <c r="B23" s="97">
        <v>2.2270296938369698E-3</v>
      </c>
      <c r="C23" s="9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3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8">
        <v>1461.9880000000001</v>
      </c>
      <c r="L25" s="98"/>
      <c r="M25" s="37"/>
      <c r="N25" s="3"/>
      <c r="O25" s="3"/>
      <c r="P25" s="3"/>
      <c r="Q25" s="3"/>
    </row>
    <row r="26" spans="1:18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3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3">
      <c r="A28" s="31" t="s">
        <v>18</v>
      </c>
      <c r="B28" s="32"/>
      <c r="C28" s="32"/>
      <c r="D28" s="32"/>
      <c r="E28" s="39"/>
      <c r="F28" s="81">
        <v>8.6310000000000002</v>
      </c>
      <c r="G28" s="81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3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3">
      <c r="A31" s="31" t="s">
        <v>20</v>
      </c>
      <c r="B31" s="32"/>
      <c r="C31" s="32"/>
      <c r="D31" s="39"/>
      <c r="E31" s="39"/>
      <c r="F31" s="81">
        <v>833.98713700000008</v>
      </c>
      <c r="G31" s="81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3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3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7">
        <v>2.6408609999999997</v>
      </c>
      <c r="M33" s="77"/>
      <c r="N33" s="2"/>
      <c r="O33" s="3"/>
      <c r="P33" s="3"/>
      <c r="Q33" s="2"/>
    </row>
    <row r="34" spans="1:17" x14ac:dyDescent="0.3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8">
        <v>295.51770600000003</v>
      </c>
      <c r="M34" s="78"/>
      <c r="N34" s="2"/>
      <c r="O34" s="3"/>
      <c r="P34" s="3"/>
      <c r="Q34" s="2"/>
    </row>
    <row r="35" spans="1:17" x14ac:dyDescent="0.3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8">
        <v>250.42394099999999</v>
      </c>
      <c r="M35" s="78"/>
      <c r="N35" s="2"/>
      <c r="O35" s="3"/>
      <c r="P35" s="3"/>
      <c r="Q35" s="2"/>
    </row>
    <row r="36" spans="1:17" x14ac:dyDescent="0.3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8">
        <v>13.329922</v>
      </c>
      <c r="M36" s="78"/>
      <c r="N36" s="2"/>
      <c r="O36" s="3"/>
      <c r="P36" s="3"/>
      <c r="Q36" s="2"/>
    </row>
    <row r="37" spans="1:17" x14ac:dyDescent="0.3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8">
        <v>272.07470699999999</v>
      </c>
      <c r="M37" s="78"/>
      <c r="N37" s="2"/>
      <c r="O37" s="2"/>
      <c r="P37" s="2"/>
      <c r="Q37" s="2"/>
    </row>
    <row r="38" spans="1:17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3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5">
        <v>261.19740000000002</v>
      </c>
      <c r="K39" s="85"/>
      <c r="L39" s="34"/>
      <c r="M39" s="34"/>
      <c r="N39" s="3"/>
      <c r="O39" s="3"/>
      <c r="P39" s="3"/>
      <c r="Q39" s="3"/>
    </row>
    <row r="40" spans="1:17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3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3">
      <c r="A42" s="37" t="s">
        <v>29</v>
      </c>
      <c r="B42" s="37"/>
      <c r="C42" s="81">
        <v>1294.1680000000001</v>
      </c>
      <c r="D42" s="81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3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3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3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79">
        <v>170.49100000000001</v>
      </c>
      <c r="M45" s="79"/>
      <c r="N45" s="2"/>
      <c r="O45" s="2"/>
      <c r="P45" s="2"/>
      <c r="Q45" s="2"/>
    </row>
    <row r="46" spans="1:17" x14ac:dyDescent="0.3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6">
        <v>107.3</v>
      </c>
      <c r="M46" s="76"/>
      <c r="N46" s="2"/>
      <c r="O46" s="2"/>
      <c r="P46" s="2"/>
      <c r="Q46" s="2"/>
    </row>
    <row r="47" spans="1:17" x14ac:dyDescent="0.3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6">
        <v>59.884</v>
      </c>
      <c r="M47" s="76"/>
      <c r="N47" s="2"/>
      <c r="O47" s="2"/>
      <c r="P47" s="2"/>
      <c r="Q47" s="2"/>
    </row>
    <row r="48" spans="1:17" x14ac:dyDescent="0.3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89"/>
      <c r="M48" s="89"/>
      <c r="N48" s="2"/>
      <c r="O48" s="2"/>
      <c r="P48" s="2"/>
      <c r="Q48" s="2"/>
    </row>
    <row r="49" spans="1:17" x14ac:dyDescent="0.3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79">
        <v>422.54199999999997</v>
      </c>
      <c r="M49" s="79"/>
      <c r="N49" s="2"/>
      <c r="O49" s="2"/>
      <c r="P49" s="2"/>
      <c r="Q49" s="2"/>
    </row>
    <row r="50" spans="1:17" x14ac:dyDescent="0.3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6">
        <v>533.95100000000002</v>
      </c>
      <c r="M50" s="76"/>
      <c r="N50" s="2"/>
      <c r="O50" s="2"/>
      <c r="P50" s="2"/>
      <c r="Q50" s="2"/>
    </row>
    <row r="51" spans="1:17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3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3">
      <c r="A53" s="31" t="s">
        <v>36</v>
      </c>
      <c r="B53" s="32"/>
      <c r="C53" s="81">
        <v>941856.63199999998</v>
      </c>
      <c r="D53" s="81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3">
      <c r="A56" s="31" t="s">
        <v>38</v>
      </c>
      <c r="B56" s="32"/>
      <c r="C56" s="81">
        <v>5711.107</v>
      </c>
      <c r="D56" s="8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3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3">
      <c r="A59" s="31" t="s">
        <v>40</v>
      </c>
      <c r="B59" s="32"/>
      <c r="C59" s="39"/>
      <c r="D59" s="39"/>
      <c r="E59" s="81">
        <v>616000.03200000001</v>
      </c>
      <c r="F59" s="81"/>
      <c r="G59" s="81"/>
      <c r="H59" s="81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3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3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8">
        <v>1294.1679999999999</v>
      </c>
      <c r="M61" s="88"/>
      <c r="N61" s="2"/>
      <c r="O61" s="2"/>
      <c r="P61" s="2"/>
      <c r="Q61" s="2"/>
    </row>
    <row r="62" spans="1:17" x14ac:dyDescent="0.3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0">
        <v>194592.50700000001</v>
      </c>
      <c r="M62" s="80"/>
      <c r="N62" s="2"/>
      <c r="O62" s="2"/>
      <c r="P62" s="2"/>
      <c r="Q62" s="2"/>
    </row>
    <row r="63" spans="1:17" x14ac:dyDescent="0.3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0">
        <v>184460.992</v>
      </c>
      <c r="M63" s="80"/>
      <c r="N63" s="2"/>
      <c r="O63" s="2"/>
      <c r="P63" s="2"/>
      <c r="Q63" s="2"/>
    </row>
    <row r="64" spans="1:17" x14ac:dyDescent="0.3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0">
        <v>9644.2669999999998</v>
      </c>
      <c r="M64" s="80"/>
      <c r="N64" s="2"/>
      <c r="O64" s="2"/>
      <c r="P64" s="2"/>
      <c r="Q64" s="2"/>
    </row>
    <row r="65" spans="1:17" x14ac:dyDescent="0.3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0">
        <v>226008.098</v>
      </c>
      <c r="M65" s="80"/>
      <c r="N65" s="2"/>
      <c r="O65" s="2"/>
      <c r="P65" s="2"/>
      <c r="Q65" s="2"/>
    </row>
    <row r="66" spans="1:17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3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3">
      <c r="A68" s="31" t="s">
        <v>47</v>
      </c>
      <c r="B68" s="32"/>
      <c r="C68" s="85">
        <v>162986.9</v>
      </c>
      <c r="D68" s="85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3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3">
      <c r="A71" s="34" t="s">
        <v>69</v>
      </c>
      <c r="B71" s="34"/>
      <c r="C71" s="34"/>
      <c r="D71" s="34"/>
      <c r="E71" s="34"/>
      <c r="F71" s="72">
        <v>246.89</v>
      </c>
      <c r="G71" s="7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5"/>
      <c r="O72" s="5"/>
      <c r="P72" s="5"/>
      <c r="Q72" s="5"/>
    </row>
    <row r="73" spans="1:17" ht="31.8" customHeight="1" x14ac:dyDescent="0.3">
      <c r="A73" s="109" t="s">
        <v>70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"/>
      <c r="O73" s="1"/>
      <c r="P73" s="1"/>
      <c r="Q73" s="1"/>
    </row>
    <row r="74" spans="1:17" ht="16.2" x14ac:dyDescent="0.35">
      <c r="A74" s="22" t="s">
        <v>58</v>
      </c>
      <c r="B74" s="23"/>
      <c r="C74" s="23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3">
      <c r="A76" s="86" t="s">
        <v>65</v>
      </c>
      <c r="B76" s="87"/>
      <c r="C76" s="87"/>
      <c r="D76" s="87"/>
      <c r="E76" s="8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3">
      <c r="A77" s="87"/>
      <c r="B77" s="87"/>
      <c r="C77" s="87"/>
      <c r="D77" s="87"/>
      <c r="E77" s="8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87"/>
      <c r="B78" s="87"/>
      <c r="C78" s="87"/>
      <c r="D78" s="87"/>
      <c r="E78" s="8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87"/>
      <c r="B79" s="87"/>
      <c r="C79" s="87"/>
      <c r="D79" s="87"/>
      <c r="E79" s="8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24"/>
      <c r="B81" s="24"/>
      <c r="C81" s="24"/>
      <c r="D81" s="24"/>
      <c r="E81" s="24"/>
    </row>
    <row r="82" spans="1:17" ht="15" thickBot="1" x14ac:dyDescent="0.35">
      <c r="A82" s="18" t="s">
        <v>59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thickBot="1" x14ac:dyDescent="0.35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4.8" x14ac:dyDescent="0.3">
      <c r="A84" s="19" t="s">
        <v>62</v>
      </c>
      <c r="B84" s="82">
        <v>3.25</v>
      </c>
      <c r="C84" s="83"/>
      <c r="D84" s="83"/>
      <c r="E84" s="8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3">
      <c r="A85" s="19" t="s">
        <v>56</v>
      </c>
      <c r="B85" s="73">
        <v>1.1479999999999999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5.8" x14ac:dyDescent="0.3">
      <c r="A86" s="19" t="s">
        <v>57</v>
      </c>
      <c r="B86" s="73">
        <v>0.35499999999999998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8.8" thickBot="1" x14ac:dyDescent="0.35">
      <c r="A87" s="54" t="s">
        <v>64</v>
      </c>
      <c r="B87" s="73">
        <v>1.746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thickBot="1" x14ac:dyDescent="0.35">
      <c r="A88" s="20" t="s">
        <v>51</v>
      </c>
      <c r="B88" s="55">
        <f>B84</f>
        <v>3.25</v>
      </c>
      <c r="C88" s="55">
        <f>B84</f>
        <v>3.25</v>
      </c>
      <c r="D88" s="55">
        <f>B84</f>
        <v>3.25</v>
      </c>
      <c r="E88" s="55">
        <f>B84</f>
        <v>3.25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9">
    <mergeCell ref="A73:M73"/>
    <mergeCell ref="J39:K39"/>
    <mergeCell ref="C42:D42"/>
    <mergeCell ref="C68:D68"/>
    <mergeCell ref="L62:M62"/>
    <mergeCell ref="L63:M63"/>
    <mergeCell ref="L64:M64"/>
    <mergeCell ref="C53:D53"/>
    <mergeCell ref="C56:D56"/>
    <mergeCell ref="E59:F59"/>
    <mergeCell ref="L65:M65"/>
    <mergeCell ref="G59:H59"/>
    <mergeCell ref="L48:M48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B84:E84"/>
    <mergeCell ref="B85:E85"/>
    <mergeCell ref="B86:E86"/>
    <mergeCell ref="B87:E87"/>
    <mergeCell ref="L33:M33"/>
    <mergeCell ref="L61:M61"/>
    <mergeCell ref="L37:M37"/>
    <mergeCell ref="L49:M49"/>
    <mergeCell ref="L50:M50"/>
    <mergeCell ref="L45:M45"/>
    <mergeCell ref="L46:M46"/>
    <mergeCell ref="L47:M47"/>
    <mergeCell ref="L34:M34"/>
    <mergeCell ref="L35:M35"/>
    <mergeCell ref="L36:M36"/>
    <mergeCell ref="A76:E7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N10" sqref="N10"/>
    </sheetView>
  </sheetViews>
  <sheetFormatPr defaultRowHeight="14.4" x14ac:dyDescent="0.3"/>
  <cols>
    <col min="1" max="1" width="15.88671875" customWidth="1"/>
    <col min="2" max="2" width="9.88671875" customWidth="1"/>
    <col min="3" max="3" width="13.44140625" customWidth="1"/>
    <col min="6" max="6" width="15.10937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57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60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3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60">
        <f>ROUND(($H$14+B88),2)</f>
        <v>3301.07</v>
      </c>
      <c r="H8" s="60">
        <f>ROUND(($H$14+C88),2)</f>
        <v>3301.07</v>
      </c>
      <c r="I8" s="60">
        <f t="shared" ref="I8:J8" si="0">ROUND(($H$14+D88),2)</f>
        <v>3301.07</v>
      </c>
      <c r="J8" s="60">
        <f t="shared" si="0"/>
        <v>3301.07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55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3">
      <c r="A14" s="34" t="s">
        <v>9</v>
      </c>
      <c r="B14" s="34"/>
      <c r="C14" s="34"/>
      <c r="D14" s="34"/>
      <c r="E14" s="34"/>
      <c r="F14" s="34"/>
      <c r="G14" s="34"/>
      <c r="H14" s="94">
        <v>2839.42</v>
      </c>
      <c r="I14" s="94"/>
      <c r="J14" s="34"/>
      <c r="K14" s="34"/>
      <c r="L14" s="35"/>
      <c r="M14" s="34"/>
      <c r="N14" s="3"/>
      <c r="O14" s="3"/>
      <c r="P14" s="3"/>
      <c r="Q14" s="3"/>
    </row>
    <row r="15" spans="1:18" x14ac:dyDescent="0.3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3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3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6" t="s">
        <v>67</v>
      </c>
      <c r="L18" s="96"/>
      <c r="M18" s="62"/>
      <c r="N18" s="3"/>
      <c r="O18" s="3"/>
      <c r="P18" s="3"/>
      <c r="Q18" s="3"/>
    </row>
    <row r="19" spans="1:18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 t="s">
        <v>63</v>
      </c>
      <c r="Q19" s="2"/>
    </row>
    <row r="20" spans="1:18" x14ac:dyDescent="0.3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4" t="s">
        <v>68</v>
      </c>
      <c r="L20" s="94"/>
      <c r="M20" s="63"/>
      <c r="N20" s="3"/>
      <c r="O20" s="3"/>
      <c r="P20" s="21"/>
      <c r="Q20" s="3"/>
    </row>
    <row r="21" spans="1:18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3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3">
      <c r="A23" s="32" t="s">
        <v>15</v>
      </c>
      <c r="B23" s="97">
        <v>2.2270296938369698E-3</v>
      </c>
      <c r="C23" s="9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3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8">
        <v>1461.9880000000001</v>
      </c>
      <c r="L25" s="98"/>
      <c r="M25" s="37"/>
      <c r="N25" s="3"/>
      <c r="O25" s="3"/>
      <c r="P25" s="3"/>
      <c r="Q25" s="3"/>
    </row>
    <row r="26" spans="1:18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3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3">
      <c r="A28" s="31" t="s">
        <v>18</v>
      </c>
      <c r="B28" s="32"/>
      <c r="C28" s="32"/>
      <c r="D28" s="32"/>
      <c r="E28" s="39"/>
      <c r="F28" s="81">
        <v>8.6310000000000002</v>
      </c>
      <c r="G28" s="81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3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3">
      <c r="A31" s="31" t="s">
        <v>20</v>
      </c>
      <c r="B31" s="32"/>
      <c r="C31" s="32"/>
      <c r="D31" s="39"/>
      <c r="E31" s="39"/>
      <c r="F31" s="81">
        <v>833.98713700000008</v>
      </c>
      <c r="G31" s="81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3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3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7">
        <v>2.6408609999999997</v>
      </c>
      <c r="M33" s="77"/>
      <c r="N33" s="2"/>
      <c r="O33" s="3"/>
      <c r="P33" s="3"/>
      <c r="Q33" s="2"/>
    </row>
    <row r="34" spans="1:17" x14ac:dyDescent="0.3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8">
        <v>295.51770600000003</v>
      </c>
      <c r="M34" s="78"/>
      <c r="N34" s="2"/>
      <c r="O34" s="3"/>
      <c r="P34" s="3"/>
      <c r="Q34" s="2"/>
    </row>
    <row r="35" spans="1:17" x14ac:dyDescent="0.3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8">
        <v>250.42394099999999</v>
      </c>
      <c r="M35" s="78"/>
      <c r="N35" s="2"/>
      <c r="O35" s="3"/>
      <c r="P35" s="3"/>
      <c r="Q35" s="2"/>
    </row>
    <row r="36" spans="1:17" x14ac:dyDescent="0.3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8">
        <v>13.329922</v>
      </c>
      <c r="M36" s="78"/>
      <c r="N36" s="2"/>
      <c r="O36" s="3"/>
      <c r="P36" s="3"/>
      <c r="Q36" s="2"/>
    </row>
    <row r="37" spans="1:17" x14ac:dyDescent="0.3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8">
        <v>272.07470699999999</v>
      </c>
      <c r="M37" s="78"/>
      <c r="N37" s="2"/>
      <c r="O37" s="2"/>
      <c r="P37" s="2"/>
      <c r="Q37" s="2"/>
    </row>
    <row r="38" spans="1:17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3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5">
        <v>261.19740000000002</v>
      </c>
      <c r="K39" s="85"/>
      <c r="L39" s="34"/>
      <c r="M39" s="34"/>
      <c r="N39" s="3"/>
      <c r="O39" s="3"/>
      <c r="P39" s="3"/>
      <c r="Q39" s="3"/>
    </row>
    <row r="40" spans="1:17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3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3">
      <c r="A42" s="37" t="s">
        <v>29</v>
      </c>
      <c r="B42" s="37"/>
      <c r="C42" s="81">
        <v>1294.1680000000001</v>
      </c>
      <c r="D42" s="81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3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3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3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79">
        <v>170.49100000000001</v>
      </c>
      <c r="M45" s="79"/>
      <c r="N45" s="2"/>
      <c r="O45" s="2"/>
      <c r="P45" s="2"/>
      <c r="Q45" s="2"/>
    </row>
    <row r="46" spans="1:17" x14ac:dyDescent="0.3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6">
        <v>107.3</v>
      </c>
      <c r="M46" s="76"/>
      <c r="N46" s="2"/>
      <c r="O46" s="2"/>
      <c r="P46" s="2"/>
      <c r="Q46" s="2"/>
    </row>
    <row r="47" spans="1:17" x14ac:dyDescent="0.3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6">
        <v>59.884</v>
      </c>
      <c r="M47" s="76"/>
      <c r="N47" s="2"/>
      <c r="O47" s="2"/>
      <c r="P47" s="2"/>
      <c r="Q47" s="2"/>
    </row>
    <row r="48" spans="1:17" x14ac:dyDescent="0.3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89"/>
      <c r="M48" s="89"/>
      <c r="N48" s="2"/>
      <c r="O48" s="2"/>
      <c r="P48" s="2"/>
      <c r="Q48" s="2"/>
    </row>
    <row r="49" spans="1:17" x14ac:dyDescent="0.3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79">
        <v>422.54199999999997</v>
      </c>
      <c r="M49" s="79"/>
      <c r="N49" s="2"/>
      <c r="O49" s="2"/>
      <c r="P49" s="2"/>
      <c r="Q49" s="2"/>
    </row>
    <row r="50" spans="1:17" x14ac:dyDescent="0.3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6">
        <v>533.95100000000002</v>
      </c>
      <c r="M50" s="76"/>
      <c r="N50" s="2"/>
      <c r="O50" s="2"/>
      <c r="P50" s="2"/>
      <c r="Q50" s="2"/>
    </row>
    <row r="51" spans="1:17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3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3">
      <c r="A53" s="31" t="s">
        <v>36</v>
      </c>
      <c r="B53" s="32"/>
      <c r="C53" s="81">
        <v>941856.63199999998</v>
      </c>
      <c r="D53" s="81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3">
      <c r="A56" s="31" t="s">
        <v>38</v>
      </c>
      <c r="B56" s="32"/>
      <c r="C56" s="81">
        <v>5711.107</v>
      </c>
      <c r="D56" s="8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3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3">
      <c r="A59" s="31" t="s">
        <v>40</v>
      </c>
      <c r="B59" s="32"/>
      <c r="C59" s="39"/>
      <c r="D59" s="39"/>
      <c r="E59" s="81">
        <v>616000.03200000001</v>
      </c>
      <c r="F59" s="81"/>
      <c r="G59" s="81"/>
      <c r="H59" s="81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3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3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8">
        <v>1294.1679999999999</v>
      </c>
      <c r="M61" s="88"/>
      <c r="N61" s="2"/>
      <c r="O61" s="2"/>
      <c r="P61" s="2"/>
      <c r="Q61" s="2"/>
    </row>
    <row r="62" spans="1:17" x14ac:dyDescent="0.3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0">
        <v>194592.50700000001</v>
      </c>
      <c r="M62" s="80"/>
      <c r="N62" s="2"/>
      <c r="O62" s="2"/>
      <c r="P62" s="2"/>
      <c r="Q62" s="2"/>
    </row>
    <row r="63" spans="1:17" x14ac:dyDescent="0.3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0">
        <v>184460.992</v>
      </c>
      <c r="M63" s="80"/>
      <c r="N63" s="2"/>
      <c r="O63" s="2"/>
      <c r="P63" s="2"/>
      <c r="Q63" s="2"/>
    </row>
    <row r="64" spans="1:17" x14ac:dyDescent="0.3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0">
        <v>9644.2669999999998</v>
      </c>
      <c r="M64" s="80"/>
      <c r="N64" s="2"/>
      <c r="O64" s="2"/>
      <c r="P64" s="2"/>
      <c r="Q64" s="2"/>
    </row>
    <row r="65" spans="1:17" x14ac:dyDescent="0.3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0">
        <v>226008.098</v>
      </c>
      <c r="M65" s="80"/>
      <c r="N65" s="2"/>
      <c r="O65" s="2"/>
      <c r="P65" s="2"/>
      <c r="Q65" s="2"/>
    </row>
    <row r="66" spans="1:17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3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3">
      <c r="A68" s="31" t="s">
        <v>47</v>
      </c>
      <c r="B68" s="32"/>
      <c r="C68" s="85">
        <v>162986.9</v>
      </c>
      <c r="D68" s="85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3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3">
      <c r="A71" s="34" t="s">
        <v>69</v>
      </c>
      <c r="B71" s="34"/>
      <c r="C71" s="34"/>
      <c r="D71" s="34"/>
      <c r="E71" s="34"/>
      <c r="F71" s="72">
        <v>246.89</v>
      </c>
      <c r="G71" s="7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30" customHeight="1" x14ac:dyDescent="0.3">
      <c r="A73" s="109" t="s">
        <v>70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3"/>
      <c r="O73" s="3"/>
      <c r="P73" s="3"/>
      <c r="Q73" s="3"/>
    </row>
    <row r="74" spans="1:17" x14ac:dyDescent="0.3">
      <c r="A74" s="3"/>
      <c r="B74" s="3"/>
      <c r="C74" s="3"/>
      <c r="D74" s="3"/>
      <c r="E74" s="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3">
      <c r="A75" s="3"/>
      <c r="B75" s="3"/>
      <c r="C75" s="3"/>
      <c r="D75" s="3"/>
      <c r="E75" s="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3">
      <c r="A76" s="3"/>
      <c r="B76" s="3"/>
      <c r="C76" s="3"/>
      <c r="D76" s="3"/>
      <c r="E76" s="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8" t="s">
        <v>49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thickBot="1" x14ac:dyDescent="0.3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5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3">
      <c r="A83" s="12" t="s">
        <v>50</v>
      </c>
      <c r="B83" s="104">
        <v>458.4</v>
      </c>
      <c r="C83" s="105"/>
      <c r="D83" s="105"/>
      <c r="E83" s="10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4.8" x14ac:dyDescent="0.3">
      <c r="A84" s="19" t="s">
        <v>62</v>
      </c>
      <c r="B84" s="82">
        <v>3.25</v>
      </c>
      <c r="C84" s="83"/>
      <c r="D84" s="83"/>
      <c r="E84" s="8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3">
      <c r="A85" s="19" t="s">
        <v>56</v>
      </c>
      <c r="B85" s="73">
        <v>1.1479999999999999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5.8" x14ac:dyDescent="0.3">
      <c r="A86" s="19" t="s">
        <v>57</v>
      </c>
      <c r="B86" s="73">
        <v>0.35499999999999998</v>
      </c>
      <c r="C86" s="74"/>
      <c r="D86" s="74"/>
      <c r="E86" s="75"/>
    </row>
    <row r="87" spans="1:17" ht="28.8" thickBot="1" x14ac:dyDescent="0.35">
      <c r="A87" s="54" t="s">
        <v>64</v>
      </c>
      <c r="B87" s="73">
        <v>1.746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thickBot="1" x14ac:dyDescent="0.35">
      <c r="A88" s="20" t="s">
        <v>51</v>
      </c>
      <c r="B88" s="55">
        <f>B83+B84</f>
        <v>461.65</v>
      </c>
      <c r="C88" s="55">
        <f>B83+B84</f>
        <v>461.65</v>
      </c>
      <c r="D88" s="55">
        <f>B83+B84</f>
        <v>461.65</v>
      </c>
      <c r="E88" s="55">
        <f>B83+B84</f>
        <v>461.65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9">
    <mergeCell ref="A73:M73"/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8:M4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0" zoomScaleNormal="80" workbookViewId="0">
      <selection activeCell="N6" sqref="N6"/>
    </sheetView>
  </sheetViews>
  <sheetFormatPr defaultRowHeight="14.4" x14ac:dyDescent="0.3"/>
  <cols>
    <col min="1" max="1" width="15.88671875" customWidth="1"/>
    <col min="2" max="2" width="9.88671875" customWidth="1"/>
    <col min="3" max="3" width="13.554687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  <col min="15" max="15" width="10.88671875" bestFit="1" customWidth="1"/>
  </cols>
  <sheetData>
    <row r="1" spans="1:18" ht="15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57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3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60">
        <f>ROUND(($H$14+$H$14*0.087*1.18+B89),2)</f>
        <v>3134.16</v>
      </c>
      <c r="H8" s="60">
        <f>ROUND(($H$14+$H$14*0.087*1.18+C89),2)</f>
        <v>3134.16</v>
      </c>
      <c r="I8" s="60">
        <f>ROUND(($H$14+$H$14*0.087*1.18+D89),2)</f>
        <v>3134.16</v>
      </c>
      <c r="J8" s="60">
        <f>ROUND(($H$14+$H$14*0.087*1.18+E89),2)</f>
        <v>3134.16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55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3">
      <c r="A14" s="34" t="s">
        <v>9</v>
      </c>
      <c r="B14" s="34"/>
      <c r="C14" s="34"/>
      <c r="D14" s="34"/>
      <c r="E14" s="34"/>
      <c r="F14" s="34"/>
      <c r="G14" s="34"/>
      <c r="H14" s="94">
        <v>2839.42</v>
      </c>
      <c r="I14" s="94"/>
      <c r="J14" s="34"/>
      <c r="K14" s="34"/>
      <c r="L14" s="35"/>
      <c r="M14" s="34"/>
      <c r="N14" s="3"/>
      <c r="O14" s="3"/>
      <c r="P14" s="3"/>
      <c r="Q14" s="3"/>
    </row>
    <row r="15" spans="1:18" x14ac:dyDescent="0.3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3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3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6" t="s">
        <v>67</v>
      </c>
      <c r="L18" s="96"/>
      <c r="M18" s="62"/>
      <c r="N18" s="3"/>
      <c r="O18" s="3"/>
      <c r="P18" s="3"/>
      <c r="Q18" s="3"/>
    </row>
    <row r="19" spans="1:18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3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4" t="s">
        <v>68</v>
      </c>
      <c r="L20" s="94"/>
      <c r="M20" s="63"/>
      <c r="N20" s="3"/>
      <c r="O20" s="3"/>
      <c r="P20" s="21"/>
      <c r="Q20" s="3"/>
    </row>
    <row r="21" spans="1:18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3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3">
      <c r="A23" s="32" t="s">
        <v>15</v>
      </c>
      <c r="B23" s="97">
        <v>2.2270296938369698E-3</v>
      </c>
      <c r="C23" s="97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3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8">
        <v>1461.9880000000001</v>
      </c>
      <c r="L25" s="98"/>
      <c r="M25" s="37"/>
      <c r="N25" s="3"/>
      <c r="O25" s="21"/>
      <c r="P25" s="3"/>
      <c r="Q25" s="3"/>
    </row>
    <row r="26" spans="1:18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17"/>
      <c r="P26" s="2"/>
      <c r="Q26" s="2"/>
    </row>
    <row r="27" spans="1:18" x14ac:dyDescent="0.3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3">
      <c r="A28" s="31" t="s">
        <v>18</v>
      </c>
      <c r="B28" s="32"/>
      <c r="C28" s="32"/>
      <c r="D28" s="32"/>
      <c r="E28" s="39"/>
      <c r="F28" s="81">
        <v>8.6310000000000002</v>
      </c>
      <c r="G28" s="81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3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3">
      <c r="A31" s="31" t="s">
        <v>20</v>
      </c>
      <c r="B31" s="32"/>
      <c r="C31" s="32"/>
      <c r="D31" s="39"/>
      <c r="E31" s="39"/>
      <c r="F31" s="81">
        <v>833.98713700000008</v>
      </c>
      <c r="G31" s="81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3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3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7">
        <v>2.6408609999999997</v>
      </c>
      <c r="M33" s="77"/>
      <c r="N33" s="2"/>
      <c r="O33" s="3"/>
      <c r="P33" s="3"/>
      <c r="Q33" s="2"/>
    </row>
    <row r="34" spans="1:17" x14ac:dyDescent="0.3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8">
        <v>295.51770600000003</v>
      </c>
      <c r="M34" s="78"/>
      <c r="N34" s="2"/>
      <c r="O34" s="3"/>
      <c r="P34" s="3"/>
      <c r="Q34" s="2"/>
    </row>
    <row r="35" spans="1:17" x14ac:dyDescent="0.3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8">
        <v>250.42394099999999</v>
      </c>
      <c r="M35" s="78"/>
      <c r="N35" s="2"/>
      <c r="O35" s="3"/>
      <c r="P35" s="3"/>
      <c r="Q35" s="2"/>
    </row>
    <row r="36" spans="1:17" x14ac:dyDescent="0.3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8">
        <v>13.329922</v>
      </c>
      <c r="M36" s="78"/>
      <c r="N36" s="2"/>
      <c r="O36" s="3"/>
      <c r="P36" s="3"/>
      <c r="Q36" s="2"/>
    </row>
    <row r="37" spans="1:17" x14ac:dyDescent="0.3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8">
        <v>272.07470699999999</v>
      </c>
      <c r="M37" s="78"/>
      <c r="N37" s="2"/>
      <c r="O37" s="2"/>
      <c r="P37" s="2"/>
      <c r="Q37" s="2"/>
    </row>
    <row r="38" spans="1:17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3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5">
        <v>261.19740000000002</v>
      </c>
      <c r="K39" s="85"/>
      <c r="L39" s="34"/>
      <c r="M39" s="34"/>
      <c r="N39" s="3"/>
      <c r="O39" s="3"/>
      <c r="P39" s="3"/>
      <c r="Q39" s="3"/>
    </row>
    <row r="40" spans="1:17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3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3">
      <c r="A42" s="37" t="s">
        <v>29</v>
      </c>
      <c r="B42" s="37"/>
      <c r="C42" s="81">
        <v>1294.1680000000001</v>
      </c>
      <c r="D42" s="81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3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3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3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79">
        <v>170.49100000000001</v>
      </c>
      <c r="M45" s="79"/>
      <c r="N45" s="2"/>
      <c r="O45" s="2"/>
      <c r="P45" s="2"/>
      <c r="Q45" s="2"/>
    </row>
    <row r="46" spans="1:17" x14ac:dyDescent="0.3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6">
        <v>107.3</v>
      </c>
      <c r="M46" s="76"/>
      <c r="N46" s="2"/>
      <c r="O46" s="2"/>
      <c r="P46" s="2"/>
      <c r="Q46" s="2"/>
    </row>
    <row r="47" spans="1:17" x14ac:dyDescent="0.3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6">
        <v>59.884</v>
      </c>
      <c r="M47" s="76"/>
      <c r="N47" s="2"/>
      <c r="O47" s="2"/>
      <c r="P47" s="2"/>
      <c r="Q47" s="2"/>
    </row>
    <row r="48" spans="1:17" x14ac:dyDescent="0.3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89"/>
      <c r="M48" s="89"/>
      <c r="N48" s="2"/>
      <c r="O48" s="2"/>
      <c r="P48" s="2"/>
      <c r="Q48" s="2"/>
    </row>
    <row r="49" spans="1:17" x14ac:dyDescent="0.3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79">
        <v>422.54199999999997</v>
      </c>
      <c r="M49" s="79"/>
      <c r="N49" s="2"/>
      <c r="O49" s="2"/>
      <c r="P49" s="2"/>
      <c r="Q49" s="2"/>
    </row>
    <row r="50" spans="1:17" x14ac:dyDescent="0.3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6">
        <v>533.95100000000002</v>
      </c>
      <c r="M50" s="76"/>
      <c r="N50" s="2"/>
      <c r="O50" s="2"/>
      <c r="P50" s="2"/>
      <c r="Q50" s="2"/>
    </row>
    <row r="51" spans="1:17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3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3">
      <c r="A53" s="31" t="s">
        <v>36</v>
      </c>
      <c r="B53" s="32"/>
      <c r="C53" s="81">
        <v>941856.63199999998</v>
      </c>
      <c r="D53" s="81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3">
      <c r="A56" s="31" t="s">
        <v>38</v>
      </c>
      <c r="B56" s="32"/>
      <c r="C56" s="81">
        <v>5711.107</v>
      </c>
      <c r="D56" s="8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3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3">
      <c r="A59" s="31" t="s">
        <v>40</v>
      </c>
      <c r="B59" s="32"/>
      <c r="C59" s="39"/>
      <c r="D59" s="39"/>
      <c r="E59" s="81">
        <v>616000.03200000001</v>
      </c>
      <c r="F59" s="81"/>
      <c r="G59" s="81"/>
      <c r="H59" s="81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3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3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8">
        <v>1294.1679999999999</v>
      </c>
      <c r="M61" s="88"/>
      <c r="N61" s="2"/>
      <c r="O61" s="2"/>
      <c r="P61" s="2"/>
      <c r="Q61" s="2"/>
    </row>
    <row r="62" spans="1:17" x14ac:dyDescent="0.3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0">
        <v>194592.50700000001</v>
      </c>
      <c r="M62" s="80"/>
      <c r="N62" s="2"/>
      <c r="O62" s="2"/>
      <c r="P62" s="2"/>
      <c r="Q62" s="2"/>
    </row>
    <row r="63" spans="1:17" x14ac:dyDescent="0.3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0">
        <v>184460.992</v>
      </c>
      <c r="M63" s="80"/>
      <c r="N63" s="2"/>
      <c r="O63" s="2"/>
      <c r="P63" s="2"/>
      <c r="Q63" s="2"/>
    </row>
    <row r="64" spans="1:17" x14ac:dyDescent="0.3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0">
        <v>9644.2669999999998</v>
      </c>
      <c r="M64" s="80"/>
      <c r="N64" s="2"/>
      <c r="O64" s="2"/>
      <c r="P64" s="2"/>
      <c r="Q64" s="2"/>
    </row>
    <row r="65" spans="1:17" x14ac:dyDescent="0.3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0">
        <v>226008.098</v>
      </c>
      <c r="M65" s="80"/>
      <c r="N65" s="2"/>
      <c r="O65" s="2"/>
      <c r="P65" s="2"/>
      <c r="Q65" s="2"/>
    </row>
    <row r="66" spans="1:17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3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3">
      <c r="A68" s="31" t="s">
        <v>47</v>
      </c>
      <c r="B68" s="32"/>
      <c r="C68" s="85">
        <v>162986.9</v>
      </c>
      <c r="D68" s="85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3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3">
      <c r="A71" s="34" t="s">
        <v>69</v>
      </c>
      <c r="B71" s="34"/>
      <c r="C71" s="34"/>
      <c r="D71" s="34"/>
      <c r="E71" s="34"/>
      <c r="F71" s="72">
        <v>246.89</v>
      </c>
      <c r="G71" s="7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31.2" customHeight="1" x14ac:dyDescent="0.3">
      <c r="A73" s="109" t="s">
        <v>70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3"/>
      <c r="O73" s="3"/>
      <c r="P73" s="3"/>
      <c r="Q73" s="3"/>
    </row>
    <row r="74" spans="1:17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3"/>
      <c r="O74" s="3"/>
      <c r="P74" s="3"/>
      <c r="Q74" s="3"/>
    </row>
    <row r="75" spans="1:17" ht="15" customHeight="1" x14ac:dyDescent="0.3">
      <c r="A75" s="107" t="s">
        <v>66</v>
      </c>
      <c r="B75" s="108"/>
      <c r="C75" s="108"/>
      <c r="D75" s="108"/>
      <c r="E75" s="108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3">
      <c r="A76" s="108"/>
      <c r="B76" s="108"/>
      <c r="C76" s="108"/>
      <c r="D76" s="108"/>
      <c r="E76" s="108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3">
      <c r="A77" s="108"/>
      <c r="B77" s="108"/>
      <c r="C77" s="108"/>
      <c r="D77" s="108"/>
      <c r="E77" s="108"/>
      <c r="F77" s="27"/>
      <c r="G77" s="27"/>
      <c r="H77" s="3"/>
      <c r="I77" s="3"/>
      <c r="J77" s="3"/>
      <c r="K77" s="3"/>
      <c r="L77" s="21"/>
      <c r="M77" s="3"/>
      <c r="N77" s="3"/>
      <c r="O77" s="3"/>
      <c r="P77" s="3"/>
      <c r="Q77" s="3"/>
    </row>
    <row r="78" spans="1:17" x14ac:dyDescent="0.3">
      <c r="A78" s="108"/>
      <c r="B78" s="108"/>
      <c r="C78" s="108"/>
      <c r="D78" s="108"/>
      <c r="E78" s="108"/>
      <c r="F78" s="27"/>
      <c r="G78" s="27"/>
      <c r="H78" s="3"/>
      <c r="I78" s="3"/>
      <c r="J78" s="3"/>
      <c r="K78" s="3"/>
      <c r="L78" s="21"/>
      <c r="M78" s="3"/>
      <c r="N78" s="3"/>
      <c r="O78" s="3"/>
      <c r="P78" s="3"/>
      <c r="Q78" s="3"/>
    </row>
    <row r="79" spans="1:17" x14ac:dyDescent="0.3">
      <c r="A79" s="3"/>
      <c r="B79" s="3"/>
      <c r="C79" s="3"/>
      <c r="D79" s="3"/>
      <c r="E79" s="3"/>
      <c r="F79" s="27"/>
      <c r="G79" s="27"/>
      <c r="H79" s="3"/>
      <c r="I79" s="3"/>
      <c r="J79" s="3"/>
      <c r="K79" s="3"/>
      <c r="L79" s="21"/>
      <c r="M79" s="3"/>
      <c r="N79" s="3"/>
      <c r="O79" s="3"/>
      <c r="P79" s="3"/>
      <c r="Q79" s="3"/>
    </row>
    <row r="80" spans="1:17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8" t="s">
        <v>49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thickBot="1" x14ac:dyDescent="0.3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thickBot="1" x14ac:dyDescent="0.35">
      <c r="A84" s="8"/>
      <c r="B84" s="9" t="s">
        <v>3</v>
      </c>
      <c r="C84" s="10" t="s">
        <v>4</v>
      </c>
      <c r="D84" s="10" t="s">
        <v>5</v>
      </c>
      <c r="E84" s="11" t="s"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5" customHeight="1" x14ac:dyDescent="0.3">
      <c r="A85" s="19" t="s">
        <v>62</v>
      </c>
      <c r="B85" s="82">
        <v>3.25</v>
      </c>
      <c r="C85" s="83"/>
      <c r="D85" s="83"/>
      <c r="E85" s="8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8.5" customHeight="1" x14ac:dyDescent="0.3">
      <c r="A86" s="19" t="s">
        <v>56</v>
      </c>
      <c r="B86" s="73">
        <v>1.1479999999999999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55.8" x14ac:dyDescent="0.3">
      <c r="A87" s="19" t="s">
        <v>57</v>
      </c>
      <c r="B87" s="73">
        <v>0.35499999999999998</v>
      </c>
      <c r="C87" s="74"/>
      <c r="D87" s="74"/>
      <c r="E87" s="75"/>
    </row>
    <row r="88" spans="1:17" ht="28.8" thickBot="1" x14ac:dyDescent="0.35">
      <c r="A88" s="54" t="s">
        <v>64</v>
      </c>
      <c r="B88" s="73">
        <v>1.746</v>
      </c>
      <c r="C88" s="74"/>
      <c r="D88" s="74"/>
      <c r="E88" s="7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thickBot="1" x14ac:dyDescent="0.35">
      <c r="A89" s="20" t="s">
        <v>51</v>
      </c>
      <c r="B89" s="55">
        <f>B85</f>
        <v>3.25</v>
      </c>
      <c r="C89" s="55">
        <f>B85</f>
        <v>3.25</v>
      </c>
      <c r="D89" s="55">
        <f>B85</f>
        <v>3.25</v>
      </c>
      <c r="E89" s="55">
        <f>B85</f>
        <v>3.25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39">
    <mergeCell ref="A73:M73"/>
    <mergeCell ref="A75:E78"/>
    <mergeCell ref="B85:E85"/>
    <mergeCell ref="B86:E86"/>
    <mergeCell ref="B87:E87"/>
    <mergeCell ref="B88:E88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8:M4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Зимовец Дмитрий Сергеевич</cp:lastModifiedBy>
  <cp:lastPrinted>2015-09-15T06:45:03Z</cp:lastPrinted>
  <dcterms:created xsi:type="dcterms:W3CDTF">2012-06-18T12:12:35Z</dcterms:created>
  <dcterms:modified xsi:type="dcterms:W3CDTF">2018-07-25T07:04:23Z</dcterms:modified>
</cp:coreProperties>
</file>