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Цены\"/>
    </mc:Choice>
  </mc:AlternateContent>
  <bookViews>
    <workbookView xWindow="120" yWindow="105" windowWidth="19020" windowHeight="11640" tabRatio="716" activeTab="3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C42" i="10" l="1"/>
  <c r="C42" i="9"/>
  <c r="C42" i="7"/>
  <c r="C42" i="1"/>
  <c r="E88" i="1" l="1"/>
  <c r="D88" i="1"/>
  <c r="C88" i="1"/>
  <c r="B88" i="1"/>
  <c r="E87" i="10" l="1"/>
  <c r="D87" i="10"/>
  <c r="C87" i="10"/>
  <c r="E88" i="9"/>
  <c r="D88" i="9"/>
  <c r="C88" i="9"/>
  <c r="E88" i="7"/>
  <c r="D88" i="7"/>
  <c r="C88" i="7"/>
  <c r="B87" i="10" l="1"/>
  <c r="B88" i="9"/>
  <c r="B88" i="7"/>
  <c r="H8" i="1" l="1"/>
  <c r="I8" i="1"/>
  <c r="J8" i="10"/>
  <c r="I8" i="10"/>
  <c r="H8" i="10"/>
  <c r="G8" i="10"/>
  <c r="J8" i="7"/>
  <c r="I8" i="7"/>
  <c r="H8" i="7"/>
  <c r="G8" i="7"/>
  <c r="J8" i="1"/>
  <c r="G8" i="1"/>
  <c r="H8" i="9" l="1"/>
  <c r="G8" i="9"/>
  <c r="I8" i="9" l="1"/>
  <c r="J8" i="9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<sst xmlns="http://schemas.openxmlformats.org/spreadsheetml/2006/main" count="280" uniqueCount="70">
  <si>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</si>
  <si>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</si>
  <si>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</si>
  <si>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</si>
  <si>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</si>
  <si>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</si>
  <si>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</si>
  <si>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</si>
  <si>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</si>
  <si>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</si>
  <si>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</si>
  <si>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</si>
  <si>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</si>
  <si>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</si>
  <si>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</si>
  <si>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</si>
  <si>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</si>
  <si>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</si>
  <si>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</si>
  <si>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</si>
  <si>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</si>
  <si>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</si>
  <si>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</si>
  <si>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</si>
  <si>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</si>
  <si>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</si>
  <si>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</si>
  <si>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</si>
  <si>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</si>
  <si>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</si>
  <si>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</si>
  <si>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</si>
  <si>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</si>
  <si>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</si>
  <si>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</si>
  <si>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</si>
  <si>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</si>
  <si>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</si>
  <si>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</si>
  <si>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</si>
  <si>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</si>
  <si>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</si>
  <si>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</si>
  <si>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</si>
  <si>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</si>
  <si>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</si>
  <si>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</si>
  <si>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</si>
  <si>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</si>
  <si>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</si>
  <si>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</si>
  <si>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</si>
  <si>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</si>
  <si>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</si>
  <si>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</si>
  <si>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</si>
  <si>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</si>
  <si>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</si>
  <si>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</si>
  <si>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</si>
  <si>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</si>
  <si>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</si>
  <si>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</si>
  <si>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</si>
  <si>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</si>
  <si>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</si>
  <si>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</si>
  <si>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</si>
  <si>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1162,76</t>
  </si>
  <si>
    <t>611993,93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</si>
</sst>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3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28" zoomScale="80" zoomScaleNormal="80" workbookViewId="0">
      <selection activeCell="L49" sqref="L49:M50"/>
    </sheetView>
  </sheetViews>
  <sheetFormatPr defaultRowHeight="15" x14ac:dyDescent="0.25"/>
  <cols>
    <col min="1" max="1" width="19" style="38" customWidth="1"/>
    <col min="2" max="2" width="9.85546875" style="38" customWidth="1"/>
    <col min="3" max="3" width="12.28515625" style="38" customWidth="1"/>
    <col min="4" max="5" width="10.28515625" style="38" customWidth="1"/>
    <col min="6" max="6" width="13.42578125" style="38" customWidth="1"/>
    <col min="7" max="7" width="10.28515625" style="38" customWidth="1"/>
    <col min="8" max="8" width="9.28515625" style="38" customWidth="1"/>
    <col min="9" max="9" width="11.42578125" style="38" customWidth="1"/>
    <col min="10" max="10" width="9.28515625" style="38" customWidth="1"/>
    <col min="11" max="16384" width="9.140625" style="38"/>
  </cols>
  <sheetData>
    <row r="1" spans="1:18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3"/>
      <c r="N1" s="33"/>
      <c r="O1" s="33"/>
      <c r="P1" s="33"/>
      <c r="Q1" s="33"/>
    </row>
    <row r="2" spans="1: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3"/>
      <c r="N2" s="33"/>
      <c r="O2" s="33"/>
      <c r="P2" s="33"/>
      <c r="Q2" s="33"/>
    </row>
    <row r="3" spans="1:18" ht="15.75" x14ac:dyDescent="0.25">
      <c r="A3" s="33"/>
      <c r="B3" s="33"/>
      <c r="C3" s="33"/>
      <c r="D3" s="33"/>
      <c r="E3" s="33"/>
      <c r="F3" s="56">
        <v>43101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x14ac:dyDescent="0.25">
      <c r="A4" s="33" t="s">
        <v>1</v>
      </c>
      <c r="B4" s="33"/>
      <c r="C4" s="33"/>
      <c r="D4" s="33"/>
      <c r="E4" s="40" t="s">
        <v>55</v>
      </c>
      <c r="F4" s="40"/>
      <c r="G4" s="40"/>
      <c r="H4" s="41"/>
      <c r="I4" s="41"/>
      <c r="J4" s="33"/>
      <c r="K4" s="33"/>
      <c r="L4" s="33"/>
      <c r="M4" s="33"/>
      <c r="N4" s="33"/>
      <c r="O4" s="33"/>
      <c r="P4" s="33"/>
      <c r="Q4" s="33"/>
    </row>
    <row r="5" spans="1: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s="93"/>
      <c r="B6" s="93"/>
      <c r="C6" s="93"/>
      <c r="D6" s="93"/>
      <c r="E6" s="93"/>
      <c r="F6" s="93"/>
      <c r="G6" s="89" t="s">
        <v>2</v>
      </c>
      <c r="H6" s="90"/>
      <c r="I6" s="90"/>
      <c r="J6" s="91"/>
      <c r="L6" s="33"/>
      <c r="M6" s="33"/>
      <c r="N6" s="33"/>
    </row>
    <row r="7" spans="1:18" x14ac:dyDescent="0.25">
      <c r="A7" s="93"/>
      <c r="B7" s="93"/>
      <c r="C7" s="93"/>
      <c r="D7" s="93"/>
      <c r="E7" s="93"/>
      <c r="F7" s="93"/>
      <c r="G7" s="42" t="s">
        <v>3</v>
      </c>
      <c r="H7" s="42" t="s">
        <v>4</v>
      </c>
      <c r="I7" s="42" t="s">
        <v>5</v>
      </c>
      <c r="J7" s="42" t="s">
        <v>6</v>
      </c>
      <c r="L7" s="33"/>
      <c r="M7" s="33"/>
      <c r="N7" s="33"/>
    </row>
    <row r="8" spans="1:18" x14ac:dyDescent="0.25">
      <c r="A8" s="43" t="s">
        <v>7</v>
      </c>
      <c r="B8" s="43"/>
      <c r="C8" s="43"/>
      <c r="D8" s="43"/>
      <c r="E8" s="43"/>
      <c r="F8" s="43"/>
      <c r="G8" s="60">
        <f>ROUND(($H$14+$H$14*0.1279*1.18+B88),2)</f>
        <v>3812.56</v>
      </c>
      <c r="H8" s="60">
        <f>ROUND(($H$14+$H$14*0.1279*1.18+C88),2)</f>
        <v>4392.3900000000003</v>
      </c>
      <c r="I8" s="60">
        <f>ROUND(($H$14+$H$14*0.1279*1.18+D88),2)</f>
        <v>5222.67</v>
      </c>
      <c r="J8" s="60">
        <f>ROUND(($H$14+$H$14*0.1279*1.18+E88),2)</f>
        <v>6278.97</v>
      </c>
      <c r="L8" s="33"/>
      <c r="M8" s="33"/>
      <c r="N8" s="33"/>
      <c r="O8" s="33"/>
      <c r="P8" s="33"/>
      <c r="Q8" s="33"/>
    </row>
    <row r="9" spans="1:18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8" x14ac:dyDescent="0.25">
      <c r="A10" s="33" t="s">
        <v>56</v>
      </c>
      <c r="B10" s="33"/>
      <c r="C10" s="33"/>
      <c r="D10" s="33"/>
      <c r="E10" s="33"/>
      <c r="F10" s="33"/>
      <c r="G10" s="44"/>
      <c r="H10" s="44"/>
      <c r="I10" s="44"/>
      <c r="J10" s="44"/>
      <c r="K10" s="33"/>
      <c r="L10" s="33"/>
      <c r="M10" s="33"/>
      <c r="N10" s="33"/>
      <c r="O10" s="33"/>
      <c r="P10" s="33"/>
      <c r="Q10" s="33"/>
    </row>
    <row r="11" spans="1:18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8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2">
        <v>2364.69</v>
      </c>
      <c r="I14" s="92"/>
      <c r="J14" s="34"/>
      <c r="K14" s="34"/>
      <c r="L14" s="35"/>
      <c r="M14" s="34"/>
      <c r="N14" s="34"/>
      <c r="O14" s="34"/>
      <c r="P14" s="34"/>
      <c r="Q14" s="34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4" t="s">
        <v>68</v>
      </c>
      <c r="L18" s="94"/>
      <c r="M18" s="62"/>
      <c r="N18" s="34"/>
      <c r="O18" s="34"/>
      <c r="P18" s="34"/>
      <c r="Q18" s="34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32"/>
      <c r="O19" s="32"/>
      <c r="P19" s="36"/>
      <c r="Q19" s="3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2" t="s">
        <v>69</v>
      </c>
      <c r="L20" s="92"/>
      <c r="M20" s="63"/>
      <c r="N20" s="34"/>
      <c r="O20" s="34"/>
      <c r="P20" s="35"/>
      <c r="Q20" s="34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32"/>
      <c r="O21" s="32"/>
      <c r="P21" s="45"/>
      <c r="Q21" s="3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46"/>
    </row>
    <row r="23" spans="1:18" x14ac:dyDescent="0.25">
      <c r="A23" s="32" t="s">
        <v>15</v>
      </c>
      <c r="B23" s="95">
        <v>1.9639648556594902E-3</v>
      </c>
      <c r="C23" s="95"/>
      <c r="E23" s="32"/>
      <c r="G23" s="32"/>
      <c r="H23" s="35"/>
      <c r="I23" s="32"/>
      <c r="J23" s="32"/>
      <c r="K23" s="32"/>
      <c r="L23" s="32"/>
      <c r="M23" s="32"/>
      <c r="N23" s="32"/>
      <c r="O23" s="32"/>
      <c r="P23" s="32"/>
      <c r="Q23" s="32"/>
      <c r="R23" s="46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7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6">
        <v>1913.17</v>
      </c>
      <c r="L25" s="96"/>
      <c r="M25" s="37"/>
      <c r="N25" s="34"/>
      <c r="O25" s="34"/>
      <c r="P25" s="34"/>
      <c r="Q25" s="34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2"/>
      <c r="O26" s="32"/>
      <c r="P26" s="32"/>
      <c r="Q26" s="3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8" x14ac:dyDescent="0.25">
      <c r="A28" s="31" t="s">
        <v>18</v>
      </c>
      <c r="B28" s="32"/>
      <c r="C28" s="32"/>
      <c r="D28" s="32"/>
      <c r="E28" s="39"/>
      <c r="F28" s="92">
        <v>0</v>
      </c>
      <c r="G28" s="9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8" x14ac:dyDescent="0.25">
      <c r="A31" s="31" t="s">
        <v>20</v>
      </c>
      <c r="B31" s="32"/>
      <c r="C31" s="32"/>
      <c r="D31" s="39"/>
      <c r="E31" s="39"/>
      <c r="F31" s="82">
        <v>976.18199700000014</v>
      </c>
      <c r="G31" s="82"/>
      <c r="I31" s="32"/>
      <c r="J31" s="32"/>
      <c r="K31" s="32"/>
      <c r="L31" s="32"/>
      <c r="M31" s="32"/>
      <c r="N31" s="32"/>
      <c r="O31" s="32"/>
      <c r="P31" s="32"/>
      <c r="Q31" s="3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4.6628800000000004</v>
      </c>
      <c r="M33" s="78"/>
      <c r="N33" s="32"/>
      <c r="O33" s="34"/>
      <c r="P33" s="34"/>
      <c r="Q33" s="3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368.64121900000004</v>
      </c>
      <c r="M34" s="79"/>
      <c r="N34" s="32"/>
      <c r="O34" s="34"/>
      <c r="P34" s="34"/>
      <c r="Q34" s="3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268.30406699999997</v>
      </c>
      <c r="M35" s="79"/>
      <c r="N35" s="32"/>
      <c r="O35" s="34"/>
      <c r="P35" s="34"/>
      <c r="Q35" s="3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14.749929</v>
      </c>
      <c r="M36" s="79"/>
      <c r="N36" s="32"/>
      <c r="O36" s="34"/>
      <c r="P36" s="34"/>
      <c r="Q36" s="3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319.82390199999998</v>
      </c>
      <c r="M37" s="79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3">
        <v>296.89209999999997</v>
      </c>
      <c r="K39" s="83"/>
      <c r="L39" s="34"/>
      <c r="M39" s="34"/>
      <c r="N39" s="34"/>
      <c r="O39" s="34"/>
      <c r="P39" s="34"/>
      <c r="Q39" s="34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25">
      <c r="A42" s="37" t="s">
        <v>29</v>
      </c>
      <c r="B42" s="37"/>
      <c r="C42" s="82">
        <f>SUM(L45:M50)</f>
        <v>2059.33</v>
      </c>
      <c r="D42" s="8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8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32"/>
      <c r="O44" s="32"/>
      <c r="P44" s="32"/>
      <c r="Q44" s="3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254.09100000000001</v>
      </c>
      <c r="M45" s="80"/>
      <c r="N45" s="32"/>
      <c r="O45" s="32"/>
      <c r="P45" s="32"/>
      <c r="Q45" s="3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186.51300000000001</v>
      </c>
      <c r="M46" s="77"/>
      <c r="N46" s="32"/>
      <c r="O46" s="32"/>
      <c r="P46" s="32"/>
      <c r="Q46" s="3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164.256</v>
      </c>
      <c r="M47" s="77"/>
      <c r="N47" s="32"/>
      <c r="O47" s="32"/>
      <c r="P47" s="32"/>
      <c r="Q47" s="3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32"/>
      <c r="O48" s="32"/>
      <c r="P48" s="32"/>
      <c r="Q48" s="3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608.18399999999997</v>
      </c>
      <c r="M49" s="80"/>
      <c r="N49" s="32"/>
      <c r="O49" s="32"/>
      <c r="P49" s="32"/>
      <c r="Q49" s="3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846.28599999999994</v>
      </c>
      <c r="M50" s="77"/>
      <c r="N50" s="32"/>
      <c r="O50" s="32"/>
      <c r="P50" s="32"/>
      <c r="Q50" s="3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25">
      <c r="A53" s="31" t="s">
        <v>36</v>
      </c>
      <c r="B53" s="32"/>
      <c r="C53" s="82">
        <v>1192285.237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25">
      <c r="A56" s="31" t="s">
        <v>38</v>
      </c>
      <c r="B56" s="32"/>
      <c r="C56" s="87">
        <v>0</v>
      </c>
      <c r="D56" s="87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25">
      <c r="A59" s="31" t="s">
        <v>40</v>
      </c>
      <c r="B59" s="32"/>
      <c r="C59" s="39"/>
      <c r="D59" s="39"/>
      <c r="E59" s="82">
        <v>681104.59400000004</v>
      </c>
      <c r="F59" s="82"/>
      <c r="G59" s="82"/>
      <c r="H59" s="82"/>
      <c r="I59" s="32"/>
      <c r="J59" s="32"/>
      <c r="K59" s="32"/>
      <c r="L59" s="32"/>
      <c r="M59" s="32"/>
      <c r="N59" s="32"/>
      <c r="O59" s="32"/>
      <c r="P59" s="32"/>
      <c r="Q59" s="3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6">
        <v>2059.33</v>
      </c>
      <c r="M61" s="86"/>
      <c r="N61" s="32"/>
      <c r="O61" s="32"/>
      <c r="P61" s="32"/>
      <c r="Q61" s="3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226120.62899999999</v>
      </c>
      <c r="M62" s="81"/>
      <c r="N62" s="32"/>
      <c r="O62" s="32"/>
      <c r="P62" s="32"/>
      <c r="Q62" s="3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192229.111</v>
      </c>
      <c r="M63" s="81"/>
      <c r="N63" s="32"/>
      <c r="O63" s="32"/>
      <c r="P63" s="32"/>
      <c r="Q63" s="3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10160.603999999999</v>
      </c>
      <c r="M64" s="81"/>
      <c r="N64" s="32"/>
      <c r="O64" s="32"/>
      <c r="P64" s="32"/>
      <c r="Q64" s="3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250534.92</v>
      </c>
      <c r="M65" s="81"/>
      <c r="N65" s="32"/>
      <c r="O65" s="32"/>
      <c r="P65" s="32"/>
      <c r="Q65" s="3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x14ac:dyDescent="0.25">
      <c r="A68" s="31" t="s">
        <v>47</v>
      </c>
      <c r="B68" s="32"/>
      <c r="C68" s="83">
        <v>185260.4</v>
      </c>
      <c r="D68" s="8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4"/>
      <c r="O71" s="34"/>
      <c r="P71" s="34"/>
      <c r="Q71" s="34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.75" x14ac:dyDescent="0.25">
      <c r="A74" s="49" t="s">
        <v>59</v>
      </c>
      <c r="B74" s="50"/>
      <c r="C74" s="50"/>
      <c r="D74" s="50"/>
      <c r="E74" s="50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5"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x14ac:dyDescent="0.25">
      <c r="A76" s="84" t="s">
        <v>66</v>
      </c>
      <c r="B76" s="85"/>
      <c r="C76" s="85"/>
      <c r="D76" s="85"/>
      <c r="E76" s="85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6.5" customHeight="1" x14ac:dyDescent="0.25">
      <c r="A77" s="85"/>
      <c r="B77" s="85"/>
      <c r="C77" s="85"/>
      <c r="D77" s="85"/>
      <c r="E77" s="85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6.5" customHeight="1" x14ac:dyDescent="0.25">
      <c r="A78" s="85"/>
      <c r="B78" s="85"/>
      <c r="C78" s="85"/>
      <c r="D78" s="85"/>
      <c r="E78" s="85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9.5" customHeight="1" x14ac:dyDescent="0.25">
      <c r="A79" s="85"/>
      <c r="B79" s="85"/>
      <c r="C79" s="85"/>
      <c r="D79" s="85"/>
      <c r="E79" s="85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6.5" customHeight="1" x14ac:dyDescent="0.25">
      <c r="A80" s="59"/>
      <c r="B80" s="59"/>
      <c r="C80" s="59"/>
      <c r="D80" s="59"/>
      <c r="E80" s="5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.75" thickBot="1" x14ac:dyDescent="0.3">
      <c r="A81" s="51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.75" thickBot="1" x14ac:dyDescent="0.3">
      <c r="A82" s="52"/>
      <c r="B82" s="65" t="s">
        <v>3</v>
      </c>
      <c r="C82" s="66" t="s">
        <v>4</v>
      </c>
      <c r="D82" s="66" t="s">
        <v>5</v>
      </c>
      <c r="E82" s="67" t="s">
        <v>6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75" x14ac:dyDescent="0.25">
      <c r="A83" s="64" t="s">
        <v>53</v>
      </c>
      <c r="B83" s="68">
        <v>1087.94</v>
      </c>
      <c r="C83" s="69">
        <v>1667.77</v>
      </c>
      <c r="D83" s="69">
        <v>2498.0500000000002</v>
      </c>
      <c r="E83" s="70">
        <v>3554.35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33.5" customHeight="1" x14ac:dyDescent="0.25">
      <c r="A84" s="53" t="s">
        <v>63</v>
      </c>
      <c r="B84" s="74">
        <v>3.05</v>
      </c>
      <c r="C84" s="75"/>
      <c r="D84" s="75"/>
      <c r="E84" s="76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35.25" customHeight="1" x14ac:dyDescent="0.25">
      <c r="A85" s="53" t="s">
        <v>57</v>
      </c>
      <c r="B85" s="74">
        <v>1.121</v>
      </c>
      <c r="C85" s="75"/>
      <c r="D85" s="75"/>
      <c r="E85" s="76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45" x14ac:dyDescent="0.25">
      <c r="A86" s="53" t="s">
        <v>58</v>
      </c>
      <c r="B86" s="74">
        <v>0.34599999999999997</v>
      </c>
      <c r="C86" s="75"/>
      <c r="D86" s="75"/>
      <c r="E86" s="76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30.75" thickBot="1" x14ac:dyDescent="0.3">
      <c r="A87" s="54" t="s">
        <v>65</v>
      </c>
      <c r="B87" s="74">
        <v>1.587</v>
      </c>
      <c r="C87" s="75"/>
      <c r="D87" s="75"/>
      <c r="E87" s="76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.75" thickBot="1" x14ac:dyDescent="0.3">
      <c r="A88" s="20" t="s">
        <v>52</v>
      </c>
      <c r="B88" s="55">
        <f>B83+B84</f>
        <v>1090.99</v>
      </c>
      <c r="C88" s="55">
        <f>C83+B84</f>
        <v>1670.82</v>
      </c>
      <c r="D88" s="55">
        <f>D83+B84</f>
        <v>2501.1000000000004</v>
      </c>
      <c r="E88" s="71">
        <f>E83+B84</f>
        <v>3557.4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</sheetData>
  <mergeCells count="37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G59:H5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28" zoomScale="80" zoomScaleNormal="80" workbookViewId="0">
      <selection activeCell="L49" sqref="L49:M50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1">
        <f>ROUND(($H$14+$H$14*0.1279*1.18+B88),2)</f>
        <v>2724.62</v>
      </c>
      <c r="H8" s="61">
        <f>ROUND(($H$14+$H$14*0.1279*1.18+C88),2)</f>
        <v>2724.62</v>
      </c>
      <c r="I8" s="61">
        <f>ROUND(($H$14+$H$14*0.1279*1.18+D88),2)</f>
        <v>2724.62</v>
      </c>
      <c r="J8" s="61">
        <f>ROUND(($H$14+$H$14*0.1279*1.18+E88),2)</f>
        <v>2724.62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2">
        <v>2364.69</v>
      </c>
      <c r="I14" s="92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4" t="s">
        <v>68</v>
      </c>
      <c r="L18" s="94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2" t="s">
        <v>69</v>
      </c>
      <c r="L20" s="92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95">
        <v>1.9639648556594902E-3</v>
      </c>
      <c r="C23" s="9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6">
        <v>1913.17</v>
      </c>
      <c r="L25" s="9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92">
        <v>0</v>
      </c>
      <c r="G28" s="92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2">
        <v>976.18199700000014</v>
      </c>
      <c r="G31" s="82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4.6628800000000004</v>
      </c>
      <c r="M33" s="7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368.64121900000004</v>
      </c>
      <c r="M34" s="79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268.30406699999997</v>
      </c>
      <c r="M35" s="79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14.749929</v>
      </c>
      <c r="M36" s="79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319.82390199999998</v>
      </c>
      <c r="M37" s="79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3">
        <v>296.89209999999997</v>
      </c>
      <c r="K39" s="83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82">
        <f>SUM(L45:M50)</f>
        <v>2059.33</v>
      </c>
      <c r="D42" s="8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254.09100000000001</v>
      </c>
      <c r="M45" s="8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186.51300000000001</v>
      </c>
      <c r="M46" s="7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164.256</v>
      </c>
      <c r="M47" s="7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608.18399999999997</v>
      </c>
      <c r="M49" s="8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846.28599999999994</v>
      </c>
      <c r="M50" s="7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82">
        <v>1192285.237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87">
        <v>0</v>
      </c>
      <c r="D56" s="87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82">
        <v>681104.59400000004</v>
      </c>
      <c r="F59" s="82"/>
      <c r="G59" s="82"/>
      <c r="H59" s="8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6">
        <v>2059.33</v>
      </c>
      <c r="M61" s="86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226120.62899999999</v>
      </c>
      <c r="M62" s="81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192229.111</v>
      </c>
      <c r="M63" s="81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10160.603999999999</v>
      </c>
      <c r="M64" s="81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250534.92</v>
      </c>
      <c r="M65" s="81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3">
        <v>185260.4</v>
      </c>
      <c r="D68" s="83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2" t="s">
        <v>59</v>
      </c>
      <c r="B74" s="23"/>
      <c r="C74" s="23"/>
      <c r="D74" s="23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4" t="s">
        <v>66</v>
      </c>
      <c r="B76" s="85"/>
      <c r="C76" s="85"/>
      <c r="D76" s="85"/>
      <c r="E76" s="8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5"/>
      <c r="B77" s="85"/>
      <c r="C77" s="85"/>
      <c r="D77" s="85"/>
      <c r="E77" s="8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5"/>
      <c r="B78" s="85"/>
      <c r="C78" s="85"/>
      <c r="D78" s="85"/>
      <c r="E78" s="8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5"/>
      <c r="B79" s="85"/>
      <c r="C79" s="85"/>
      <c r="D79" s="85"/>
      <c r="E79" s="8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6"/>
      <c r="B80" s="26"/>
      <c r="C80" s="26"/>
      <c r="D80" s="26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4"/>
      <c r="B81" s="24"/>
      <c r="C81" s="24"/>
      <c r="D81" s="24"/>
      <c r="E81" s="24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74">
        <v>3.05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97">
        <v>1.121</v>
      </c>
      <c r="C85" s="98"/>
      <c r="D85" s="98"/>
      <c r="E85" s="9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7">
        <v>0.34599999999999997</v>
      </c>
      <c r="C86" s="98"/>
      <c r="D86" s="98"/>
      <c r="E86" s="9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54" t="s">
        <v>65</v>
      </c>
      <c r="B87" s="97">
        <v>1.587</v>
      </c>
      <c r="C87" s="98"/>
      <c r="D87" s="98"/>
      <c r="E87" s="9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55">
        <f>B84</f>
        <v>3.05</v>
      </c>
      <c r="C88" s="55">
        <f>B84</f>
        <v>3.05</v>
      </c>
      <c r="D88" s="55">
        <f>B84</f>
        <v>3.05</v>
      </c>
      <c r="E88" s="55">
        <f>B84</f>
        <v>3.05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J39:K39"/>
    <mergeCell ref="C42:D42"/>
    <mergeCell ref="C68:D68"/>
    <mergeCell ref="L62:M62"/>
    <mergeCell ref="L63:M63"/>
    <mergeCell ref="L64:M64"/>
    <mergeCell ref="C53:D53"/>
    <mergeCell ref="C56:D56"/>
    <mergeCell ref="E59:F59"/>
    <mergeCell ref="L65:M65"/>
    <mergeCell ref="G59:H59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B84:E84"/>
    <mergeCell ref="B85:E85"/>
    <mergeCell ref="B86:E86"/>
    <mergeCell ref="B87:E87"/>
    <mergeCell ref="L33:M33"/>
    <mergeCell ref="L61:M61"/>
    <mergeCell ref="L37:M37"/>
    <mergeCell ref="L49:M49"/>
    <mergeCell ref="L50:M50"/>
    <mergeCell ref="L45:M45"/>
    <mergeCell ref="L46:M46"/>
    <mergeCell ref="L47:M47"/>
    <mergeCell ref="L34:M34"/>
    <mergeCell ref="L35:M35"/>
    <mergeCell ref="L36:M36"/>
    <mergeCell ref="A76:E7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28" zoomScale="80" zoomScaleNormal="80" workbookViewId="0">
      <selection activeCell="L49" sqref="L49:M50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0">
        <f>ROUND(($H$14+B88),2)</f>
        <v>2826.14</v>
      </c>
      <c r="H8" s="60">
        <f>ROUND(($H$14+C88),2)</f>
        <v>2826.14</v>
      </c>
      <c r="I8" s="60">
        <f t="shared" ref="I8:J8" si="0">ROUND(($H$14+D88),2)</f>
        <v>2826.14</v>
      </c>
      <c r="J8" s="60">
        <f t="shared" si="0"/>
        <v>2826.14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2">
        <v>2364.69</v>
      </c>
      <c r="I14" s="92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4" t="s">
        <v>68</v>
      </c>
      <c r="L18" s="94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 t="s">
        <v>64</v>
      </c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2" t="s">
        <v>69</v>
      </c>
      <c r="L20" s="92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95">
        <v>1.9639648556594902E-3</v>
      </c>
      <c r="C23" s="9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6">
        <v>1913.17</v>
      </c>
      <c r="L25" s="9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92">
        <v>0</v>
      </c>
      <c r="G28" s="92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2">
        <v>976.18199700000014</v>
      </c>
      <c r="G31" s="82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4.6628800000000004</v>
      </c>
      <c r="M33" s="7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368.64121900000004</v>
      </c>
      <c r="M34" s="79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268.30406699999997</v>
      </c>
      <c r="M35" s="79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14.749929</v>
      </c>
      <c r="M36" s="79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319.82390199999998</v>
      </c>
      <c r="M37" s="79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3">
        <v>296.89209999999997</v>
      </c>
      <c r="K39" s="83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82">
        <f>SUM(L45:M50)</f>
        <v>2059.33</v>
      </c>
      <c r="D42" s="8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254.09100000000001</v>
      </c>
      <c r="M45" s="8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186.51300000000001</v>
      </c>
      <c r="M46" s="7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164.256</v>
      </c>
      <c r="M47" s="7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608.18399999999997</v>
      </c>
      <c r="M49" s="8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846.28599999999994</v>
      </c>
      <c r="M50" s="7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82">
        <v>1192285.237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87">
        <v>0</v>
      </c>
      <c r="D56" s="87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82">
        <v>681104.59400000004</v>
      </c>
      <c r="F59" s="82"/>
      <c r="G59" s="82"/>
      <c r="H59" s="8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6">
        <v>2059.33</v>
      </c>
      <c r="M61" s="86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226120.62899999999</v>
      </c>
      <c r="M62" s="81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192229.111</v>
      </c>
      <c r="M63" s="81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10160.603999999999</v>
      </c>
      <c r="M64" s="81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250534.92</v>
      </c>
      <c r="M65" s="81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3">
        <v>185260.4</v>
      </c>
      <c r="D68" s="83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5">
        <v>458.4</v>
      </c>
      <c r="C83" s="106"/>
      <c r="D83" s="106"/>
      <c r="E83" s="10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74">
        <v>3.05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97">
        <v>1.121</v>
      </c>
      <c r="C85" s="98"/>
      <c r="D85" s="98"/>
      <c r="E85" s="9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7">
        <v>0.34599999999999997</v>
      </c>
      <c r="C86" s="98"/>
      <c r="D86" s="98"/>
      <c r="E86" s="99"/>
    </row>
    <row r="87" spans="1:17" ht="30.75" thickBot="1" x14ac:dyDescent="0.3">
      <c r="A87" s="54" t="s">
        <v>65</v>
      </c>
      <c r="B87" s="97">
        <v>1.587</v>
      </c>
      <c r="C87" s="98"/>
      <c r="D87" s="98"/>
      <c r="E87" s="9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55">
        <f>B83+B84</f>
        <v>461.45</v>
      </c>
      <c r="C88" s="55">
        <f>B83+B84</f>
        <v>461.45</v>
      </c>
      <c r="D88" s="55">
        <f>B83+B84</f>
        <v>461.45</v>
      </c>
      <c r="E88" s="55">
        <f>B83+B84</f>
        <v>461.45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40" zoomScale="80" zoomScaleNormal="80" workbookViewId="0">
      <selection activeCell="L49" sqref="L49:M50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"/>
      <c r="O1" s="1"/>
      <c r="P1" s="1"/>
      <c r="Q1" s="1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57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1"/>
      <c r="B6" s="101"/>
      <c r="C6" s="101"/>
      <c r="D6" s="101"/>
      <c r="E6" s="101"/>
      <c r="F6" s="101"/>
      <c r="G6" s="102" t="s">
        <v>2</v>
      </c>
      <c r="H6" s="103"/>
      <c r="I6" s="103"/>
      <c r="J6" s="104"/>
      <c r="L6" s="1"/>
      <c r="M6" s="1"/>
      <c r="N6" s="1"/>
      <c r="O6" s="1"/>
      <c r="P6" s="1"/>
      <c r="Q6" s="1"/>
    </row>
    <row r="7" spans="1:18" x14ac:dyDescent="0.25">
      <c r="A7" s="101"/>
      <c r="B7" s="101"/>
      <c r="C7" s="101"/>
      <c r="D7" s="101"/>
      <c r="E7" s="101"/>
      <c r="F7" s="10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0">
        <f>ROUND(($H$14+$H$14*0.087*1.18+B87),2)</f>
        <v>2610.5</v>
      </c>
      <c r="H8" s="60">
        <f>ROUND(($H$14+$H$14*0.087*1.18+C87),2)</f>
        <v>2610.5</v>
      </c>
      <c r="I8" s="60">
        <f>ROUND(($H$14+$H$14*0.087*1.18+D87),2)</f>
        <v>2610.5</v>
      </c>
      <c r="J8" s="60">
        <f>ROUND(($H$14+$H$14*0.087*1.18+E87),2)</f>
        <v>2610.5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92">
        <v>2364.69</v>
      </c>
      <c r="I14" s="92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94" t="s">
        <v>68</v>
      </c>
      <c r="L18" s="94"/>
      <c r="M18" s="62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92" t="s">
        <v>69</v>
      </c>
      <c r="L20" s="92"/>
      <c r="M20" s="63"/>
      <c r="N20" s="3"/>
      <c r="O20" s="3"/>
      <c r="P20" s="21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8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1"/>
      <c r="Q22" s="21"/>
      <c r="R22" s="29"/>
    </row>
    <row r="23" spans="1:18" x14ac:dyDescent="0.25">
      <c r="A23" s="32" t="s">
        <v>15</v>
      </c>
      <c r="B23" s="95">
        <v>1.9639648556594902E-3</v>
      </c>
      <c r="C23" s="9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9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30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96">
        <v>1913.17</v>
      </c>
      <c r="L25" s="96"/>
      <c r="M25" s="37"/>
      <c r="N25" s="3"/>
      <c r="O25" s="21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17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92">
        <v>0</v>
      </c>
      <c r="G28" s="92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82">
        <v>976.18199700000014</v>
      </c>
      <c r="G31" s="82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78">
        <v>4.6628800000000004</v>
      </c>
      <c r="M33" s="7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79">
        <v>368.64121900000004</v>
      </c>
      <c r="M34" s="79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79">
        <v>268.30406699999997</v>
      </c>
      <c r="M35" s="79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79">
        <v>14.749929</v>
      </c>
      <c r="M36" s="79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79">
        <v>319.82390199999998</v>
      </c>
      <c r="M37" s="79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83">
        <v>296.89209999999997</v>
      </c>
      <c r="K39" s="83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82">
        <f>SUM(L45:M50)</f>
        <v>2059.33</v>
      </c>
      <c r="D42" s="82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58"/>
      <c r="M44" s="58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80">
        <v>254.09100000000001</v>
      </c>
      <c r="M45" s="80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77">
        <v>186.51300000000001</v>
      </c>
      <c r="M46" s="7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77">
        <v>164.256</v>
      </c>
      <c r="M47" s="7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72"/>
      <c r="M48" s="72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80">
        <v>608.18399999999997</v>
      </c>
      <c r="M49" s="80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77">
        <v>846.28599999999994</v>
      </c>
      <c r="M50" s="7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82">
        <v>1192285.237</v>
      </c>
      <c r="D53" s="82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87">
        <v>0</v>
      </c>
      <c r="D56" s="87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82">
        <v>681104.59400000004</v>
      </c>
      <c r="F59" s="82"/>
      <c r="G59" s="82"/>
      <c r="H59" s="8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86">
        <v>2059.33</v>
      </c>
      <c r="M61" s="86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81">
        <v>226120.62899999999</v>
      </c>
      <c r="M62" s="81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81">
        <v>192229.111</v>
      </c>
      <c r="M63" s="81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81">
        <v>10160.603999999999</v>
      </c>
      <c r="M64" s="81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81">
        <v>250534.92</v>
      </c>
      <c r="M65" s="81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83">
        <v>185260.4</v>
      </c>
      <c r="D68" s="83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73">
        <v>0</v>
      </c>
      <c r="G71" s="73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8" t="s">
        <v>67</v>
      </c>
      <c r="B73" s="109"/>
      <c r="C73" s="109"/>
      <c r="D73" s="109"/>
      <c r="E73" s="109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109"/>
      <c r="B74" s="109"/>
      <c r="C74" s="109"/>
      <c r="D74" s="109"/>
      <c r="E74" s="109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109"/>
      <c r="B75" s="109"/>
      <c r="C75" s="109"/>
      <c r="D75" s="109"/>
      <c r="E75" s="109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109"/>
      <c r="B76" s="109"/>
      <c r="C76" s="109"/>
      <c r="D76" s="109"/>
      <c r="E76" s="109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7"/>
      <c r="G77" s="27"/>
      <c r="H77" s="3"/>
      <c r="I77" s="3"/>
      <c r="J77" s="3"/>
      <c r="K77" s="3"/>
      <c r="L77" s="21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74">
        <v>3.05</v>
      </c>
      <c r="C83" s="75"/>
      <c r="D83" s="75"/>
      <c r="E83" s="7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97">
        <v>1.121</v>
      </c>
      <c r="C84" s="98"/>
      <c r="D84" s="98"/>
      <c r="E84" s="9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97">
        <v>0.34599999999999997</v>
      </c>
      <c r="C85" s="98"/>
      <c r="D85" s="98"/>
      <c r="E85" s="99"/>
    </row>
    <row r="86" spans="1:17" ht="30.75" thickBot="1" x14ac:dyDescent="0.3">
      <c r="A86" s="54" t="s">
        <v>65</v>
      </c>
      <c r="B86" s="97">
        <v>1.587</v>
      </c>
      <c r="C86" s="98"/>
      <c r="D86" s="98"/>
      <c r="E86" s="9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55">
        <f>B83</f>
        <v>3.05</v>
      </c>
      <c r="C87" s="55">
        <f>B83</f>
        <v>3.05</v>
      </c>
      <c r="D87" s="55">
        <f>B83</f>
        <v>3.05</v>
      </c>
      <c r="E87" s="55">
        <f>B83</f>
        <v>3.05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H14:I14"/>
    <mergeCell ref="K18:L18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2018-02-16T06:55:00Z</dcterms:modified>
</cp:coreProperties>
</file>