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1 январь 2017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F71" i="7"/>
  <c r="E59" i="7"/>
  <c r="C42" i="7"/>
  <c r="F31" i="7"/>
  <c r="H14" i="7"/>
  <c r="F71" i="1"/>
  <c r="E59" i="1"/>
  <c r="C42" i="1"/>
  <c r="F31" i="1"/>
  <c r="H14" i="1"/>
  <c r="G8" i="1" l="1"/>
  <c r="B88" i="9"/>
  <c r="C88" i="9" s="1"/>
  <c r="J8" i="1"/>
  <c r="I8" i="1"/>
  <c r="H8" i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<sst xmlns="http://schemas.openxmlformats.org/spreadsheetml/2006/main" count="280" uniqueCount="70">
  <si>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</si>
  <si>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</si>
  <si>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</si>
  <si>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</si>
  <si>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</si>
  <si>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</si>
  <si>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</si>
  <si>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</si>
  <si>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</si>
  <si>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</si>
  <si>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</si>
  <si>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</si>
  <si>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</si>
  <si>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</si>
  <si>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</si>
  <si>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</si>
  <si>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</si>
  <si>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</si>
  <si>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</si>
  <si>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</si>
  <si>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</si>
  <si>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</si>
  <si>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</si>
  <si>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</si>
  <si>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</si>
  <si>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</si>
  <si>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</si>
  <si>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</si>
  <si>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</si>
  <si>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</si>
  <si>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</si>
  <si>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</si>
  <si>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</si>
  <si>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</si>
  <si>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</si>
  <si>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</si>
  <si>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</si>
  <si>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</si>
  <si>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</si>
  <si>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</si>
  <si>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</si>
  <si>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</si>
  <si>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</si>
  <si>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</si>
  <si>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</si>
  <si>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</si>
  <si>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</si>
  <si>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</si>
  <si>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</si>
  <si>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</si>
  <si>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</si>
  <si>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</si>
  <si>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</si>
  <si>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</si>
  <si>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</si>
  <si>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</si>
  <si>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</si>
  <si>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</si>
  <si>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</si>
  <si>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</si>
  <si>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</si>
  <si>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</si>
  <si>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</si>
  <si>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</si>
  <si>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</si>
  <si>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</si>
  <si>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</si>
  <si>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</si>
  <si>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1118,46</t>
  </si>
  <si>
    <t>393038,74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</si>
</sst>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1" fillId="0" borderId="19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86;&#1087;&#1077;&#1088;&#1072;&#1090;&#1080;&#1074;&#1082;&#1072;%20&#1076;&#1077;&#1082;&#1072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1347420.7779999999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446.90600000000001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70" zoomScale="80" zoomScaleNormal="80" workbookViewId="0">
      <selection activeCell="B84" sqref="B84:E87"/>
    </sheetView>
  </sheetViews>
  <sheetFormatPr defaultRowHeight="15" x14ac:dyDescent="0.25"/>
  <cols>
    <col min="1" max="1" width="19" style="41" customWidth="1"/>
    <col min="2" max="2" width="9.85546875" style="41" customWidth="1"/>
    <col min="3" max="3" width="12.28515625" style="41" customWidth="1"/>
    <col min="4" max="5" width="10.28515625" style="41" customWidth="1"/>
    <col min="6" max="6" width="13.42578125" style="41" customWidth="1"/>
    <col min="7" max="7" width="10.28515625" style="41" customWidth="1"/>
    <col min="8" max="8" width="9.28515625" style="41" customWidth="1"/>
    <col min="9" max="9" width="11.42578125" style="41" customWidth="1"/>
    <col min="10" max="10" width="9.28515625" style="41" customWidth="1"/>
    <col min="11" max="16384" width="9.140625" style="41"/>
  </cols>
  <sheetData>
    <row r="1" spans="1:18" ht="1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36"/>
      <c r="N1" s="36"/>
      <c r="O1" s="36"/>
      <c r="P1" s="36"/>
      <c r="Q1" s="36"/>
    </row>
    <row r="2" spans="1: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36"/>
      <c r="N2" s="36"/>
      <c r="O2" s="36"/>
      <c r="P2" s="36"/>
      <c r="Q2" s="36"/>
    </row>
    <row r="3" spans="1:18" ht="15.75" x14ac:dyDescent="0.25">
      <c r="A3" s="36"/>
      <c r="B3" s="36"/>
      <c r="C3" s="36"/>
      <c r="D3" s="36"/>
      <c r="E3" s="36"/>
      <c r="F3" s="64">
        <v>42736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x14ac:dyDescent="0.25">
      <c r="A4" s="36" t="s">
        <v>1</v>
      </c>
      <c r="B4" s="36"/>
      <c r="C4" s="36"/>
      <c r="D4" s="36"/>
      <c r="E4" s="43" t="s">
        <v>55</v>
      </c>
      <c r="F4" s="43"/>
      <c r="G4" s="43"/>
      <c r="H4" s="44"/>
      <c r="I4" s="44"/>
      <c r="J4" s="36"/>
      <c r="K4" s="36"/>
      <c r="L4" s="36"/>
      <c r="M4" s="36"/>
      <c r="N4" s="36"/>
      <c r="O4" s="36"/>
      <c r="P4" s="36"/>
      <c r="Q4" s="36"/>
    </row>
    <row r="5" spans="1: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83"/>
      <c r="B6" s="83"/>
      <c r="C6" s="83"/>
      <c r="D6" s="83"/>
      <c r="E6" s="83"/>
      <c r="F6" s="83"/>
      <c r="G6" s="80" t="s">
        <v>2</v>
      </c>
      <c r="H6" s="81"/>
      <c r="I6" s="81"/>
      <c r="J6" s="82"/>
      <c r="L6" s="36"/>
      <c r="M6" s="36"/>
      <c r="N6" s="36"/>
    </row>
    <row r="7" spans="1:18" x14ac:dyDescent="0.25">
      <c r="A7" s="83"/>
      <c r="B7" s="83"/>
      <c r="C7" s="83"/>
      <c r="D7" s="83"/>
      <c r="E7" s="83"/>
      <c r="F7" s="83"/>
      <c r="G7" s="45" t="s">
        <v>3</v>
      </c>
      <c r="H7" s="45" t="s">
        <v>4</v>
      </c>
      <c r="I7" s="45" t="s">
        <v>5</v>
      </c>
      <c r="J7" s="45" t="s">
        <v>6</v>
      </c>
      <c r="L7" s="36"/>
      <c r="M7" s="36"/>
      <c r="N7" s="36"/>
    </row>
    <row r="8" spans="1:18" x14ac:dyDescent="0.25">
      <c r="A8" s="46" t="s">
        <v>7</v>
      </c>
      <c r="B8" s="46"/>
      <c r="C8" s="46"/>
      <c r="D8" s="46"/>
      <c r="E8" s="46"/>
      <c r="F8" s="46"/>
      <c r="G8" s="70">
        <f>ROUND(($H$14+$H$14*0.129*1.53+B88),2)</f>
        <v>3273.3</v>
      </c>
      <c r="H8" s="70">
        <f>ROUND(($H$14+$H$14*0.129*1.53+C88),2)</f>
        <v>3826.45</v>
      </c>
      <c r="I8" s="70">
        <f>ROUND(($H$14+$H$14*0.129*1.53+D88),2)</f>
        <v>4622.22</v>
      </c>
      <c r="J8" s="70">
        <f>ROUND(($H$14+$H$14*0.129*1.53+E88),2)</f>
        <v>5658.52</v>
      </c>
      <c r="L8" s="36"/>
      <c r="M8" s="36"/>
      <c r="N8" s="36"/>
      <c r="O8" s="36"/>
      <c r="P8" s="36"/>
      <c r="Q8" s="36"/>
    </row>
    <row r="9" spans="1:18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8" x14ac:dyDescent="0.25">
      <c r="A10" s="36" t="s">
        <v>56</v>
      </c>
      <c r="B10" s="36"/>
      <c r="C10" s="36"/>
      <c r="D10" s="36"/>
      <c r="E10" s="36"/>
      <c r="F10" s="36"/>
      <c r="G10" s="47"/>
      <c r="H10" s="47"/>
      <c r="I10" s="47"/>
      <c r="J10" s="47"/>
      <c r="K10" s="36"/>
      <c r="L10" s="36"/>
      <c r="M10" s="36"/>
      <c r="N10" s="36"/>
      <c r="O10" s="36"/>
      <c r="P10" s="36"/>
      <c r="Q10" s="36"/>
    </row>
    <row r="11" spans="1:18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8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f>ROUND((K18+B23*K20+F71),2)</f>
        <v>1860.13</v>
      </c>
      <c r="I14" s="75"/>
      <c r="J14" s="37"/>
      <c r="K14" s="37"/>
      <c r="L14" s="38"/>
      <c r="M14" s="37"/>
      <c r="N14" s="37"/>
      <c r="O14" s="37"/>
      <c r="P14" s="37"/>
      <c r="Q14" s="37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7"/>
      <c r="O18" s="37"/>
      <c r="P18" s="37"/>
      <c r="Q18" s="37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35"/>
      <c r="O19" s="35"/>
      <c r="P19" s="39"/>
      <c r="Q19" s="35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7"/>
      <c r="O20" s="37"/>
      <c r="P20" s="38"/>
      <c r="Q20" s="37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35"/>
      <c r="O21" s="35"/>
      <c r="P21" s="48"/>
      <c r="Q21" s="35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49"/>
    </row>
    <row r="23" spans="1:18" x14ac:dyDescent="0.25">
      <c r="A23" s="35" t="s">
        <v>15</v>
      </c>
      <c r="B23" s="77">
        <v>1.88701116637028E-3</v>
      </c>
      <c r="C23" s="77"/>
      <c r="E23" s="35"/>
      <c r="G23" s="35"/>
      <c r="H23" s="38"/>
      <c r="I23" s="35"/>
      <c r="J23" s="35"/>
      <c r="K23" s="35"/>
      <c r="L23" s="35"/>
      <c r="M23" s="35"/>
      <c r="N23" s="35"/>
      <c r="O23" s="35"/>
      <c r="P23" s="35"/>
      <c r="Q23" s="35"/>
      <c r="R23" s="49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50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2018.26</v>
      </c>
      <c r="L25" s="78"/>
      <c r="M25" s="40"/>
      <c r="N25" s="37"/>
      <c r="O25" s="37"/>
      <c r="P25" s="37"/>
      <c r="Q25" s="37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5"/>
      <c r="O26" s="35"/>
      <c r="P26" s="35"/>
      <c r="Q26" s="35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1022.5767059999998</v>
      </c>
      <c r="G31" s="87"/>
      <c r="I31" s="35"/>
      <c r="J31" s="35"/>
      <c r="K31" s="35"/>
      <c r="L31" s="35"/>
      <c r="M31" s="35"/>
      <c r="N31" s="35"/>
      <c r="O31" s="35"/>
      <c r="P31" s="35"/>
      <c r="Q31" s="35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3.8715649999999999</v>
      </c>
      <c r="M33" s="96"/>
      <c r="N33" s="35"/>
      <c r="O33" s="37"/>
      <c r="P33" s="37"/>
      <c r="Q33" s="35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417.00605499999989</v>
      </c>
      <c r="M34" s="97"/>
      <c r="N34" s="35"/>
      <c r="O34" s="37"/>
      <c r="P34" s="37"/>
      <c r="Q34" s="35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248.27256299999999</v>
      </c>
      <c r="M35" s="97"/>
      <c r="N35" s="35"/>
      <c r="O35" s="37"/>
      <c r="P35" s="37"/>
      <c r="Q35" s="35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55.446525000000001</v>
      </c>
      <c r="M36" s="97"/>
      <c r="N36" s="35"/>
      <c r="O36" s="37"/>
      <c r="P36" s="37"/>
      <c r="Q36" s="35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297.97999800000002</v>
      </c>
      <c r="M37" s="97"/>
      <c r="N37" s="35"/>
      <c r="O37" s="35"/>
      <c r="P37" s="35"/>
      <c r="Q37" s="35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354.61</v>
      </c>
      <c r="K39" s="88"/>
      <c r="L39" s="37"/>
      <c r="M39" s="37"/>
      <c r="N39" s="37"/>
      <c r="O39" s="37"/>
      <c r="P39" s="37"/>
      <c r="Q39" s="37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25">
      <c r="A42" s="40" t="s">
        <v>29</v>
      </c>
      <c r="B42" s="40"/>
      <c r="C42" s="75">
        <f>SUM(L45:M50)</f>
        <v>1867.1020000000001</v>
      </c>
      <c r="D42" s="75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51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35"/>
      <c r="O44" s="35"/>
      <c r="P44" s="35"/>
      <c r="Q44" s="35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385.48200000000003</v>
      </c>
      <c r="M45" s="92"/>
      <c r="N45" s="35"/>
      <c r="O45" s="35"/>
      <c r="P45" s="35"/>
      <c r="Q45" s="35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278.45299999999997</v>
      </c>
      <c r="M46" s="91"/>
      <c r="N46" s="35"/>
      <c r="O46" s="35"/>
      <c r="P46" s="35"/>
      <c r="Q46" s="35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240.85599999999999</v>
      </c>
      <c r="M47" s="91"/>
      <c r="N47" s="35"/>
      <c r="O47" s="35"/>
      <c r="P47" s="35"/>
      <c r="Q47" s="35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35"/>
      <c r="O48" s="35"/>
      <c r="P48" s="35"/>
      <c r="Q48" s="35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439.71600000000001</v>
      </c>
      <c r="M49" s="92"/>
      <c r="N49" s="35"/>
      <c r="O49" s="35"/>
      <c r="P49" s="35"/>
      <c r="Q49" s="35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522.59500000000003</v>
      </c>
      <c r="M50" s="91"/>
      <c r="N50" s="35"/>
      <c r="O50" s="35"/>
      <c r="P50" s="35"/>
      <c r="Q50" s="35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x14ac:dyDescent="0.25">
      <c r="A53" s="34" t="s">
        <v>36</v>
      </c>
      <c r="B53" s="35"/>
      <c r="C53" s="90">
        <v>1263210.827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5">
      <c r="A59" s="34" t="s">
        <v>40</v>
      </c>
      <c r="B59" s="35"/>
      <c r="C59" s="42"/>
      <c r="D59" s="42"/>
      <c r="E59" s="90">
        <f>SUM(L61:M65)</f>
        <v>746151.36199999996</v>
      </c>
      <c r="F59" s="90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1867.1020000000001</v>
      </c>
      <c r="M61" s="75"/>
      <c r="N61" s="35"/>
      <c r="O61" s="35"/>
      <c r="P61" s="35"/>
      <c r="Q61" s="35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263519.804</v>
      </c>
      <c r="M62" s="76"/>
      <c r="N62" s="35"/>
      <c r="O62" s="35"/>
      <c r="P62" s="35"/>
      <c r="Q62" s="35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191105.435</v>
      </c>
      <c r="M63" s="76"/>
      <c r="N63" s="35"/>
      <c r="O63" s="35"/>
      <c r="P63" s="35"/>
      <c r="Q63" s="35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59335.332000000002</v>
      </c>
      <c r="M64" s="76"/>
      <c r="N64" s="35"/>
      <c r="O64" s="35"/>
      <c r="P64" s="35"/>
      <c r="Q64" s="35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230323.68900000001</v>
      </c>
      <c r="M65" s="76"/>
      <c r="N65" s="35"/>
      <c r="O65" s="35"/>
      <c r="P65" s="35"/>
      <c r="Q65" s="35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25">
      <c r="A68" s="34" t="s">
        <v>47</v>
      </c>
      <c r="B68" s="35"/>
      <c r="C68" s="88">
        <v>177330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7"/>
      <c r="O71" s="37"/>
      <c r="P71" s="37"/>
      <c r="Q71" s="37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17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52" t="s">
        <v>59</v>
      </c>
      <c r="B74" s="53"/>
      <c r="C74" s="53"/>
      <c r="D74" s="53"/>
      <c r="E74" s="5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x14ac:dyDescent="0.25"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x14ac:dyDescent="0.25">
      <c r="A76" s="85" t="s">
        <v>65</v>
      </c>
      <c r="B76" s="86"/>
      <c r="C76" s="86"/>
      <c r="D76" s="86"/>
      <c r="E76" s="8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6.5" customHeight="1" x14ac:dyDescent="0.25">
      <c r="A77" s="86"/>
      <c r="B77" s="86"/>
      <c r="C77" s="86"/>
      <c r="D77" s="86"/>
      <c r="E77" s="8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6.5" customHeight="1" x14ac:dyDescent="0.25">
      <c r="A78" s="86"/>
      <c r="B78" s="86"/>
      <c r="C78" s="86"/>
      <c r="D78" s="86"/>
      <c r="E78" s="8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9.5" customHeight="1" x14ac:dyDescent="0.25">
      <c r="A79" s="86"/>
      <c r="B79" s="86"/>
      <c r="C79" s="86"/>
      <c r="D79" s="86"/>
      <c r="E79" s="8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6.5" customHeight="1" x14ac:dyDescent="0.25">
      <c r="A80" s="69"/>
      <c r="B80" s="69"/>
      <c r="C80" s="69"/>
      <c r="D80" s="69"/>
      <c r="E80" s="69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thickBot="1" x14ac:dyDescent="0.3">
      <c r="A81" s="54" t="s">
        <v>60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thickBot="1" x14ac:dyDescent="0.3">
      <c r="A82" s="55"/>
      <c r="B82" s="56" t="s">
        <v>3</v>
      </c>
      <c r="C82" s="57" t="s">
        <v>4</v>
      </c>
      <c r="D82" s="57" t="s">
        <v>5</v>
      </c>
      <c r="E82" s="58" t="s">
        <v>6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75" x14ac:dyDescent="0.25">
      <c r="A83" s="59" t="s">
        <v>53</v>
      </c>
      <c r="B83" s="30">
        <v>1042.8800000000001</v>
      </c>
      <c r="C83" s="30">
        <v>1596.03</v>
      </c>
      <c r="D83" s="30">
        <v>2391.8000000000002</v>
      </c>
      <c r="E83" s="74">
        <v>3428.1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33.5" customHeight="1" x14ac:dyDescent="0.25">
      <c r="A84" s="60" t="s">
        <v>63</v>
      </c>
      <c r="B84" s="98">
        <v>3.16</v>
      </c>
      <c r="C84" s="99"/>
      <c r="D84" s="99"/>
      <c r="E84" s="100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35.25" customHeight="1" x14ac:dyDescent="0.25">
      <c r="A85" s="60" t="s">
        <v>57</v>
      </c>
      <c r="B85" s="93">
        <v>1.1839999999999999</v>
      </c>
      <c r="C85" s="94"/>
      <c r="D85" s="94"/>
      <c r="E85" s="9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45" x14ac:dyDescent="0.25">
      <c r="A86" s="60" t="s">
        <v>58</v>
      </c>
      <c r="B86" s="93">
        <v>0.33900000000000002</v>
      </c>
      <c r="C86" s="94"/>
      <c r="D86" s="94"/>
      <c r="E86" s="9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30.75" thickBot="1" x14ac:dyDescent="0.3">
      <c r="A87" s="61" t="s">
        <v>66</v>
      </c>
      <c r="B87" s="93">
        <v>1.6339999999999999</v>
      </c>
      <c r="C87" s="94"/>
      <c r="D87" s="94"/>
      <c r="E87" s="95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thickBot="1" x14ac:dyDescent="0.3">
      <c r="A88" s="20" t="s">
        <v>52</v>
      </c>
      <c r="B88" s="62">
        <v>1046.0400000000002</v>
      </c>
      <c r="C88" s="62">
        <v>1599.19</v>
      </c>
      <c r="D88" s="62">
        <v>2394.96</v>
      </c>
      <c r="E88" s="63">
        <v>3431.2599999999998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0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1">
        <f>ROUND(($H$14+$H$14*0.129*1.53+B88),2)</f>
        <v>2230.42</v>
      </c>
      <c r="H8" s="71">
        <f>ROUND(($H$14+$H$14*0.129*1.53+C88),2)</f>
        <v>2230.42</v>
      </c>
      <c r="I8" s="71">
        <f>ROUND(($H$14+$H$14*0.129*1.53+D88),2)</f>
        <v>2230.42</v>
      </c>
      <c r="J8" s="71">
        <f>ROUND(($H$14+$H$14*0.129*1.53+E88),2)</f>
        <v>2230.42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f>ROUND((K18+B23*K20+F71),2)</f>
        <v>1860.13</v>
      </c>
      <c r="I14" s="75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77">
        <v>1.88701116637028E-3</v>
      </c>
      <c r="C23" s="77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2018.26</v>
      </c>
      <c r="L25" s="78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1022.5767059999998</v>
      </c>
      <c r="G31" s="87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3.8715649999999999</v>
      </c>
      <c r="M33" s="96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417.00605499999989</v>
      </c>
      <c r="M34" s="97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248.27256299999999</v>
      </c>
      <c r="M35" s="97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55.446525000000001</v>
      </c>
      <c r="M36" s="97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297.97999800000002</v>
      </c>
      <c r="M37" s="97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354.61</v>
      </c>
      <c r="K39" s="88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75">
        <f>SUM(L45:M50)</f>
        <v>1867.1020000000001</v>
      </c>
      <c r="D42" s="75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385.48200000000003</v>
      </c>
      <c r="M45" s="92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278.45299999999997</v>
      </c>
      <c r="M46" s="91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240.85599999999999</v>
      </c>
      <c r="M47" s="91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439.71600000000001</v>
      </c>
      <c r="M49" s="92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522.59500000000003</v>
      </c>
      <c r="M50" s="91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90">
        <v>1263210.827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90">
        <f>SUM(L61:M65)</f>
        <v>746151.36199999996</v>
      </c>
      <c r="F59" s="90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1867.1020000000001</v>
      </c>
      <c r="M61" s="75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263519.804</v>
      </c>
      <c r="M62" s="76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191105.435</v>
      </c>
      <c r="M63" s="76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59335.332000000002</v>
      </c>
      <c r="M64" s="76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230323.68900000001</v>
      </c>
      <c r="M65" s="76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8">
        <v>177330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5" t="s">
        <v>65</v>
      </c>
      <c r="B76" s="86"/>
      <c r="C76" s="86"/>
      <c r="D76" s="86"/>
      <c r="E76" s="8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6"/>
      <c r="B77" s="86"/>
      <c r="C77" s="86"/>
      <c r="D77" s="86"/>
      <c r="E77" s="8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6"/>
      <c r="B78" s="86"/>
      <c r="C78" s="86"/>
      <c r="D78" s="86"/>
      <c r="E78" s="8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6"/>
      <c r="B79" s="86"/>
      <c r="C79" s="86"/>
      <c r="D79" s="86"/>
      <c r="E79" s="8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8">
        <v>3.16</v>
      </c>
      <c r="C84" s="99"/>
      <c r="D84" s="99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93">
        <v>1.1839999999999999</v>
      </c>
      <c r="C85" s="94"/>
      <c r="D85" s="94"/>
      <c r="E85" s="9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3">
        <v>0.33900000000000002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1" t="s">
        <v>66</v>
      </c>
      <c r="B87" s="93">
        <v>1.6339999999999999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3.16</v>
      </c>
      <c r="C88" s="21">
        <f>B84</f>
        <v>3.16</v>
      </c>
      <c r="D88" s="21">
        <f>B84</f>
        <v>3.16</v>
      </c>
      <c r="E88" s="26">
        <f>B84</f>
        <v>3.16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67" zoomScale="80" zoomScaleNormal="80" workbookViewId="0">
      <selection activeCell="B84" sqref="B84:E84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ROUND(($H$14+B88),2)</f>
        <v>2200.21</v>
      </c>
      <c r="H8" s="70">
        <f>ROUND(($H$14+C88),2)</f>
        <v>2200.21</v>
      </c>
      <c r="I8" s="70">
        <f t="shared" ref="I8:J8" si="0">ROUND(($H$14+D88),2)</f>
        <v>2200.21</v>
      </c>
      <c r="J8" s="70">
        <f t="shared" si="0"/>
        <v>2200.21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f>ROUND((K18+B23*K20+F71),2)</f>
        <v>1860.13</v>
      </c>
      <c r="I14" s="75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 t="s">
        <v>64</v>
      </c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77">
        <v>1.88701116637028E-3</v>
      </c>
      <c r="C23" s="77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2018.26</v>
      </c>
      <c r="L25" s="78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1022.5767059999998</v>
      </c>
      <c r="G31" s="87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3.8715649999999999</v>
      </c>
      <c r="M33" s="96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417.00605499999989</v>
      </c>
      <c r="M34" s="97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248.27256299999999</v>
      </c>
      <c r="M35" s="97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55.446525000000001</v>
      </c>
      <c r="M36" s="97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297.97999800000002</v>
      </c>
      <c r="M37" s="97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354.61</v>
      </c>
      <c r="K39" s="88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75">
        <f>SUM(L45:M50)</f>
        <v>1867.1020000000001</v>
      </c>
      <c r="D42" s="75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385.48200000000003</v>
      </c>
      <c r="M45" s="92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278.45299999999997</v>
      </c>
      <c r="M46" s="91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240.85599999999999</v>
      </c>
      <c r="M47" s="91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439.71600000000001</v>
      </c>
      <c r="M49" s="92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522.59500000000003</v>
      </c>
      <c r="M50" s="91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90">
        <v>1263210.827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90">
        <f>SUM(L61:M65)</f>
        <v>746151.36199999996</v>
      </c>
      <c r="F59" s="90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1867.1020000000001</v>
      </c>
      <c r="M61" s="75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263519.804</v>
      </c>
      <c r="M62" s="76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191105.435</v>
      </c>
      <c r="M63" s="76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59335.332000000002</v>
      </c>
      <c r="M64" s="76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230323.68900000001</v>
      </c>
      <c r="M65" s="76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8">
        <v>177330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6">
        <v>336.92</v>
      </c>
      <c r="C83" s="107"/>
      <c r="D83" s="107"/>
      <c r="E83" s="10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8">
        <v>3.16</v>
      </c>
      <c r="C84" s="99"/>
      <c r="D84" s="99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93">
        <v>1.1839999999999999</v>
      </c>
      <c r="C85" s="94"/>
      <c r="D85" s="94"/>
      <c r="E85" s="9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3">
        <v>0.33900000000000002</v>
      </c>
      <c r="C86" s="94"/>
      <c r="D86" s="94"/>
      <c r="E86" s="95"/>
    </row>
    <row r="87" spans="1:17" ht="30.75" thickBot="1" x14ac:dyDescent="0.3">
      <c r="A87" s="61" t="s">
        <v>66</v>
      </c>
      <c r="B87" s="93">
        <v>1.6339999999999999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340.08000000000004</v>
      </c>
      <c r="C88" s="21">
        <f>B88</f>
        <v>340.08000000000004</v>
      </c>
      <c r="D88" s="21">
        <f>C88</f>
        <v>340.08000000000004</v>
      </c>
      <c r="E88" s="21">
        <f>D88</f>
        <v>340.08000000000004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3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ROUND(($H$14+$H$14*0.0878*1.53+B87),2)</f>
        <v>2113.17</v>
      </c>
      <c r="H8" s="70">
        <f>ROUND(($H$14+$H$14*0.0878*1.53+C87),2)</f>
        <v>2113.17</v>
      </c>
      <c r="I8" s="70">
        <f>ROUND(($H$14+$H$14*0.0878*1.53+D87),2)</f>
        <v>2113.17</v>
      </c>
      <c r="J8" s="70">
        <f>ROUND(($H$14+$H$14*0.0878*1.53+E87),2)</f>
        <v>2113.17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f>ROUND((K18+B23*K20+F71),2)</f>
        <v>1860.13</v>
      </c>
      <c r="I14" s="75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77">
        <v>1.88701116637028E-3</v>
      </c>
      <c r="C23" s="77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2018.26</v>
      </c>
      <c r="L25" s="78"/>
      <c r="M25" s="40"/>
      <c r="N25" s="3"/>
      <c r="O25" s="22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17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1022.5767059999998</v>
      </c>
      <c r="G31" s="87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3.8715649999999999</v>
      </c>
      <c r="M33" s="96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417.00605499999989</v>
      </c>
      <c r="M34" s="97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248.27256299999999</v>
      </c>
      <c r="M35" s="97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55.446525000000001</v>
      </c>
      <c r="M36" s="97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297.97999800000002</v>
      </c>
      <c r="M37" s="97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354.61</v>
      </c>
      <c r="K39" s="88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75">
        <f>SUM(L45:M50)</f>
        <v>1867.1020000000001</v>
      </c>
      <c r="D42" s="75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385.48200000000003</v>
      </c>
      <c r="M45" s="92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278.45299999999997</v>
      </c>
      <c r="M46" s="91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240.85599999999999</v>
      </c>
      <c r="M47" s="91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439.71600000000001</v>
      </c>
      <c r="M49" s="92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522.59500000000003</v>
      </c>
      <c r="M50" s="91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90">
        <v>1263210.827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90">
        <f>SUM(L61:M65)</f>
        <v>746151.36199999996</v>
      </c>
      <c r="F59" s="90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1867.1020000000001</v>
      </c>
      <c r="M61" s="75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263519.804</v>
      </c>
      <c r="M62" s="76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191105.435</v>
      </c>
      <c r="M63" s="76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59335.332000000002</v>
      </c>
      <c r="M64" s="76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230323.68900000001</v>
      </c>
      <c r="M65" s="76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8">
        <v>177330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9" t="s">
        <v>67</v>
      </c>
      <c r="B73" s="110"/>
      <c r="C73" s="110"/>
      <c r="D73" s="110"/>
      <c r="E73" s="110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10"/>
      <c r="B74" s="110"/>
      <c r="C74" s="110"/>
      <c r="D74" s="110"/>
      <c r="E74" s="110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10"/>
      <c r="B75" s="110"/>
      <c r="C75" s="110"/>
      <c r="D75" s="110"/>
      <c r="E75" s="110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10"/>
      <c r="B76" s="110"/>
      <c r="C76" s="110"/>
      <c r="D76" s="110"/>
      <c r="E76" s="110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98">
        <v>3.16</v>
      </c>
      <c r="C83" s="99"/>
      <c r="D83" s="99"/>
      <c r="E83" s="10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93">
        <v>1.1839999999999999</v>
      </c>
      <c r="C84" s="94"/>
      <c r="D84" s="94"/>
      <c r="E84" s="9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93">
        <v>0.33900000000000002</v>
      </c>
      <c r="C85" s="94"/>
      <c r="D85" s="94"/>
      <c r="E85" s="95"/>
    </row>
    <row r="86" spans="1:17" ht="30.75" thickBot="1" x14ac:dyDescent="0.3">
      <c r="A86" s="61" t="s">
        <v>66</v>
      </c>
      <c r="B86" s="93">
        <v>1.6339999999999999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3.16</v>
      </c>
      <c r="C87" s="21">
        <f>B83</f>
        <v>3.16</v>
      </c>
      <c r="D87" s="21">
        <f>B83</f>
        <v>3.16</v>
      </c>
      <c r="E87" s="21">
        <f>B83</f>
        <v>3.16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H14:I14"/>
    <mergeCell ref="K18:L18"/>
    <mergeCell ref="A1:L2"/>
    <mergeCell ref="A6:F7"/>
    <mergeCell ref="G6:J6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2017-02-15T07:13:10Z</dcterms:modified>
</cp:coreProperties>
</file>