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1 категория январь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<sst xmlns="http://schemas.openxmlformats.org/spreadsheetml/2006/main" count="132" uniqueCount="41">
  <si>
    <t>Нерегулируемые цены на январь 2012 год (без НДС)</t>
  </si>
  <si>
    <t xml:space="preserve">Нерегулируемые цены на январь 2012 год (без НДС) </t>
  </si>
  <si>
    <t>1 ЦЕНОВАЯ КАТЕГОРИЯ. (Одноставочники).</t>
  </si>
  <si>
    <t>1 ЦЕНОВАЯ КАТЕГОРИЯ. (Одноставочники с шин).</t>
  </si>
  <si>
    <t>1 ЦЕНОВАЯ КАТЕГОРИЯ. (Одноставочники договор купли -продажи).</t>
  </si>
  <si>
    <t>одноставочники</t>
  </si>
  <si>
    <t>ВН</t>
  </si>
  <si>
    <t>СН1</t>
  </si>
  <si>
    <t>СН2</t>
  </si>
  <si>
    <t>НН</t>
  </si>
  <si>
    <t>одноставочники с шин</t>
  </si>
  <si>
    <t>одноставочники договор купли - продажи</t>
  </si>
  <si>
    <t>руб./МВт.ч.</t>
  </si>
  <si>
    <t>НЕРЕГУЛИРУЕМАЯ ЦЕНА, менее 4500 часов</t>
  </si>
  <si>
    <t>НЕРЕГУЛИРУЕМАЯ ЦЕНА, менее 4500 часов (без округления)</t>
  </si>
  <si>
    <t>Средневзвешенная цена на январь 2012г.,  менее 4500 часов (нерегулируемая составляющая НЕРЕГУЛИРУЕМОЙ ЦЕНЫ)</t>
  </si>
  <si>
    <t>Регулируемая составляющая НЕРЕГУЛИРУЕМОЙ ЦЕНЫ</t>
  </si>
  <si>
    <t>НЕРЕГУЛИРУЕМАЯ ЦЕНА,   от 4501 до 5000 часов</t>
  </si>
  <si>
    <t>НЕРЕГУЛИРУЕМАЯ ЦЕНА,   от 4501 до 5000 часов (без округления)</t>
  </si>
  <si>
    <t>Средневзвешенная цена на январь 2012г.,   от 4501 до 5000 часов (нерегулируемая составляющая НЕРЕГУЛИРУЕМОЙ ЦЕНЫ)</t>
  </si>
  <si>
    <t>НЕРЕГУЛИРУЕМАЯ ЦЕНА,   от 5001 до 5500 часов</t>
  </si>
  <si>
    <t>НЕРЕГУЛИРУЕМАЯ ЦЕНА,   от 5001 до 5500 часов (без округления)</t>
  </si>
  <si>
    <t>Средневзвешенная цена на январь 2012г.,   от 5001 до 5500 часов (нерегулируемая составляющая НЕРЕГУЛИРУЕМОЙ ЦЕНЫ)</t>
  </si>
  <si>
    <t>НЕРЕГУЛИРУЕМАЯ ЦЕНА, от 5501 до 6000 часов</t>
  </si>
  <si>
    <t>НЕРЕГУЛИРУЕМАЯ ЦЕНА, от 5501 до 6000 часов (без округления)</t>
  </si>
  <si>
    <t>Средневзвешенная цена на январь 2012г., от 5501 до 6000 часов (нерегулируемая составляющая НЕРЕГУЛИРУЕМОЙ ЦЕНЫ)</t>
  </si>
  <si>
    <t>НЕРЕГУЛИРУЕМАЯ ЦЕНА, от 6001 до 6500 часов</t>
  </si>
  <si>
    <t>НЕРЕГУЛИРУЕМАЯ ЦЕНА, от 6001 до 6500 часов(без округления)</t>
  </si>
  <si>
    <t>Средневзвешенная цена на январь 2012г., от 6001 до 6500 часов (нерегулируемая составляющая НЕРЕГУЛИРУЕМОЙ ЦЕНЫ)</t>
  </si>
  <si>
    <t>НЕРЕГУЛИРУЕМАЯ ЦЕНА, от 6501 до 7000 часов</t>
  </si>
  <si>
    <t>НЕРЕГУЛИРУЕМАЯ ЦЕНА, от 6501 до 7000 часов (без округления)</t>
  </si>
  <si>
    <t>Средневзвешенная цена на январь 2012г., от 6501 до 7000 часов (нерегулируемая составляющая НЕРЕГУЛИРУЕМОЙ ЦЕНЫ)</t>
  </si>
  <si>
    <t xml:space="preserve">НЕРЕГУЛИРУЕМАЯ ЦЕНА,   от 7001 часов и выше </t>
  </si>
  <si>
    <t>НЕРЕГУЛИРУЕМАЯ ЦЕНА,   от 7001 часов и выше  (без округления)</t>
  </si>
  <si>
    <t>Средневзвешенная цена на январь 2012г.,  от 7001 часов и выше</t>
  </si>
  <si>
    <t xml:space="preserve">Тариф  на услуги по передаче электрической энергии по сетям Самарской области </t>
  </si>
  <si>
    <t>Сбытовая надбавка</t>
  </si>
  <si>
    <t>Ставка на оплату технологического расхода (потерь) в электрических сетях</t>
  </si>
  <si>
    <t xml:space="preserve">Инфраструктурные платежи </t>
  </si>
  <si>
    <t>Инфраструктурные платежи</t>
  </si>
  <si>
    <t>Размер платы за комплексную услугу ЗАО "ЦФР"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</si>
</sst>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4" fontId="41" fillId="0" borderId="10" xfId="0" applyNumberFormat="1" applyFont="1" applyBorder="1" applyAlignment="1" applyProtection="1">
      <alignment horizontal="right" vertical="center"/>
      <protection/>
    </xf>
    <xf numFmtId="164" fontId="41" fillId="0" borderId="11" xfId="0" applyNumberFormat="1" applyFont="1" applyBorder="1" applyAlignment="1" applyProtection="1">
      <alignment horizontal="right" vertical="center"/>
      <protection locked="0"/>
    </xf>
    <xf numFmtId="164" fontId="41" fillId="0" borderId="12" xfId="0" applyNumberFormat="1" applyFont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164" fontId="43" fillId="0" borderId="10" xfId="0" applyNumberFormat="1" applyFont="1" applyBorder="1" applyAlignment="1" applyProtection="1">
      <alignment horizontal="right" vertical="center"/>
      <protection/>
    </xf>
    <xf numFmtId="164" fontId="43" fillId="0" borderId="11" xfId="0" applyNumberFormat="1" applyFont="1" applyBorder="1" applyAlignment="1" applyProtection="1">
      <alignment horizontal="right" vertical="center"/>
      <protection locked="0"/>
    </xf>
    <xf numFmtId="164" fontId="43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164" fontId="45" fillId="0" borderId="0" xfId="0" applyNumberFormat="1" applyFont="1" applyBorder="1" applyAlignment="1" applyProtection="1">
      <alignment horizontal="right" vertical="center"/>
      <protection locked="0"/>
    </xf>
    <xf numFmtId="164" fontId="45" fillId="0" borderId="12" xfId="0" applyNumberFormat="1" applyFont="1" applyBorder="1" applyAlignment="1" applyProtection="1">
      <alignment horizontal="right" vertical="center"/>
      <protection locked="0"/>
    </xf>
    <xf numFmtId="164" fontId="43" fillId="0" borderId="0" xfId="0" applyNumberFormat="1" applyFont="1" applyBorder="1" applyAlignment="1" applyProtection="1">
      <alignment horizontal="right" vertical="center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40" fillId="33" borderId="15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horizontal="left" vertical="center" wrapText="1"/>
      <protection locked="0"/>
    </xf>
    <xf numFmtId="164" fontId="41" fillId="0" borderId="10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/>
      <protection locked="0"/>
    </xf>
    <xf numFmtId="0" fontId="40" fillId="0" borderId="16" xfId="0" applyFont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vertical="center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  <xf numFmtId="164" fontId="47" fillId="0" borderId="10" xfId="0" applyNumberFormat="1" applyFont="1" applyBorder="1" applyAlignment="1" applyProtection="1">
      <alignment horizontal="right" vertical="center"/>
      <protection/>
    </xf>
    <xf numFmtId="164" fontId="47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2" fillId="33" borderId="17" xfId="0" applyFont="1" applyFill="1" applyBorder="1" applyAlignment="1" applyProtection="1">
      <alignment horizontal="center" vertical="center" wrapText="1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40" fillId="33" borderId="15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94;&#1077;&#1085;%20&#1079;&#1072;%20&#1103;&#1085;&#1074;&#1072;&#1088;&#1100;%202012%20&#1075;&#1086;&#1076;&#1072;(&#1092;&#1072;&#1082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ставляющие услуг"/>
      <sheetName val="средневзвешенные цены"/>
      <sheetName val="1 категория январь 2012"/>
      <sheetName val="2 категория январь 2012"/>
      <sheetName val="3 категория январь2012"/>
      <sheetName val="4 категория январь2012"/>
      <sheetName val="5 категория январь2012"/>
      <sheetName val="6 категория январь2012"/>
      <sheetName val="Компенсация потерь январь 2012"/>
      <sheetName val="Приложение 95"/>
    </sheetNames>
    <sheetDataSet>
      <sheetData sheetId="0">
        <row r="5">
          <cell r="C5">
            <v>671</v>
          </cell>
          <cell r="D5">
            <v>1153.65</v>
          </cell>
          <cell r="E5">
            <v>1847.1</v>
          </cell>
          <cell r="F5">
            <v>2747.68</v>
          </cell>
        </row>
        <row r="7">
          <cell r="C7">
            <v>151.36</v>
          </cell>
          <cell r="D7">
            <v>162.12</v>
          </cell>
          <cell r="E7">
            <v>414.16</v>
          </cell>
          <cell r="F7">
            <v>472.06</v>
          </cell>
        </row>
        <row r="10">
          <cell r="C10">
            <v>59</v>
          </cell>
        </row>
        <row r="11">
          <cell r="C11">
            <v>2.149</v>
          </cell>
        </row>
        <row r="12">
          <cell r="C12">
            <v>0.239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tabSelected="1" view="pageBreakPreview" zoomScale="90" zoomScaleSheetLayoutView="90" zoomScalePageLayoutView="0" workbookViewId="0" topLeftCell="M1">
      <selection activeCell="S8" sqref="S8:V8"/>
    </sheetView>
  </sheetViews>
  <sheetFormatPr defaultColWidth="9.140625" defaultRowHeight="15"/>
  <cols>
    <col min="1" max="1" width="6.00390625" style="3" customWidth="1"/>
    <col min="2" max="2" width="66.00390625" style="3" customWidth="1"/>
    <col min="3" max="6" width="14.7109375" style="3" customWidth="1"/>
    <col min="7" max="8" width="3.00390625" style="3" customWidth="1"/>
    <col min="9" max="9" width="6.00390625" style="3" customWidth="1"/>
    <col min="10" max="10" width="65.00390625" style="3" customWidth="1"/>
    <col min="11" max="14" width="14.7109375" style="3" customWidth="1"/>
    <col min="15" max="15" width="1.8515625" style="3" customWidth="1"/>
    <col min="16" max="16" width="1.57421875" style="3" customWidth="1"/>
    <col min="17" max="17" width="6.00390625" style="3" customWidth="1"/>
    <col min="18" max="18" width="65.00390625" style="3" customWidth="1"/>
    <col min="19" max="22" width="14.7109375" style="3" customWidth="1"/>
    <col min="23" max="23" width="1.7109375" style="3" customWidth="1"/>
    <col min="24" max="16384" width="9.140625" style="3" customWidth="1"/>
  </cols>
  <sheetData>
    <row r="1" s="1" customFormat="1" ht="15"/>
    <row r="2" spans="1:22" ht="40.5" customHeight="1">
      <c r="A2" s="43" t="s">
        <v>0</v>
      </c>
      <c r="B2" s="43"/>
      <c r="C2" s="43"/>
      <c r="D2" s="43"/>
      <c r="E2" s="43"/>
      <c r="F2" s="43"/>
      <c r="G2" s="2"/>
      <c r="H2" s="2"/>
      <c r="I2" s="43" t="s">
        <v>1</v>
      </c>
      <c r="J2" s="43"/>
      <c r="K2" s="43"/>
      <c r="L2" s="43"/>
      <c r="M2" s="43"/>
      <c r="N2" s="43"/>
      <c r="O2" s="2"/>
      <c r="P2" s="2"/>
      <c r="Q2" s="43" t="s">
        <v>1</v>
      </c>
      <c r="R2" s="43"/>
      <c r="S2" s="43"/>
      <c r="T2" s="43"/>
      <c r="U2" s="43"/>
      <c r="V2" s="43"/>
    </row>
    <row r="3" spans="1:22" ht="40.5" customHeight="1">
      <c r="A3" s="44" t="s">
        <v>2</v>
      </c>
      <c r="B3" s="44"/>
      <c r="C3" s="44"/>
      <c r="D3" s="44"/>
      <c r="E3" s="44"/>
      <c r="F3" s="44"/>
      <c r="G3" s="4"/>
      <c r="H3" s="4"/>
      <c r="I3" s="44" t="s">
        <v>3</v>
      </c>
      <c r="J3" s="44"/>
      <c r="K3" s="44"/>
      <c r="L3" s="44"/>
      <c r="M3" s="44"/>
      <c r="N3" s="44"/>
      <c r="O3" s="4"/>
      <c r="P3" s="4"/>
      <c r="Q3" s="44" t="s">
        <v>4</v>
      </c>
      <c r="R3" s="44"/>
      <c r="S3" s="44"/>
      <c r="T3" s="44"/>
      <c r="U3" s="44"/>
      <c r="V3" s="44"/>
    </row>
    <row r="4" spans="1:22" ht="15" customHeight="1">
      <c r="A4" s="39" t="s">
        <v>5</v>
      </c>
      <c r="B4" s="40"/>
      <c r="C4" s="5" t="s">
        <v>6</v>
      </c>
      <c r="D4" s="5" t="s">
        <v>7</v>
      </c>
      <c r="E4" s="5" t="s">
        <v>8</v>
      </c>
      <c r="F4" s="5" t="s">
        <v>9</v>
      </c>
      <c r="G4" s="6"/>
      <c r="H4" s="7"/>
      <c r="I4" s="39" t="s">
        <v>10</v>
      </c>
      <c r="J4" s="40"/>
      <c r="K4" s="5" t="s">
        <v>6</v>
      </c>
      <c r="L4" s="5" t="s">
        <v>7</v>
      </c>
      <c r="M4" s="5" t="s">
        <v>8</v>
      </c>
      <c r="N4" s="5" t="s">
        <v>9</v>
      </c>
      <c r="O4" s="6"/>
      <c r="P4" s="7"/>
      <c r="Q4" s="39" t="s">
        <v>11</v>
      </c>
      <c r="R4" s="40"/>
      <c r="S4" s="5" t="s">
        <v>6</v>
      </c>
      <c r="T4" s="5" t="s">
        <v>7</v>
      </c>
      <c r="U4" s="5" t="s">
        <v>8</v>
      </c>
      <c r="V4" s="5" t="s">
        <v>9</v>
      </c>
    </row>
    <row r="5" spans="1:22" ht="15">
      <c r="A5" s="41"/>
      <c r="B5" s="42"/>
      <c r="C5" s="5" t="s">
        <v>12</v>
      </c>
      <c r="D5" s="5" t="s">
        <v>12</v>
      </c>
      <c r="E5" s="5" t="s">
        <v>12</v>
      </c>
      <c r="F5" s="5" t="s">
        <v>12</v>
      </c>
      <c r="G5" s="6"/>
      <c r="H5" s="7"/>
      <c r="I5" s="41"/>
      <c r="J5" s="42"/>
      <c r="K5" s="5" t="s">
        <v>12</v>
      </c>
      <c r="L5" s="5" t="s">
        <v>12</v>
      </c>
      <c r="M5" s="5" t="s">
        <v>12</v>
      </c>
      <c r="N5" s="5" t="s">
        <v>12</v>
      </c>
      <c r="O5" s="6"/>
      <c r="P5" s="7"/>
      <c r="Q5" s="41"/>
      <c r="R5" s="42"/>
      <c r="S5" s="5" t="s">
        <v>12</v>
      </c>
      <c r="T5" s="5" t="s">
        <v>12</v>
      </c>
      <c r="U5" s="5" t="s">
        <v>12</v>
      </c>
      <c r="V5" s="5" t="s">
        <v>12</v>
      </c>
    </row>
    <row r="6" spans="1:22" ht="28.5" customHeight="1">
      <c r="A6" s="8">
        <v>1</v>
      </c>
      <c r="B6" s="9" t="s">
        <v>13</v>
      </c>
      <c r="C6" s="10">
        <f>ROUND(C7,2)</f>
        <v>2388.16</v>
      </c>
      <c r="D6" s="10">
        <f>ROUND(D7,2)</f>
        <v>2870.81</v>
      </c>
      <c r="E6" s="10">
        <f>ROUND(E7,2)</f>
        <v>3564.26</v>
      </c>
      <c r="F6" s="10">
        <f>ROUND(F7,2)</f>
        <v>4464.84</v>
      </c>
      <c r="G6" s="11"/>
      <c r="H6" s="12"/>
      <c r="I6" s="8">
        <v>1</v>
      </c>
      <c r="J6" s="9" t="s">
        <v>13</v>
      </c>
      <c r="K6" s="10">
        <f>ROUND(K7,2)</f>
        <v>2236.8</v>
      </c>
      <c r="L6" s="10">
        <f>ROUND(L7,2)</f>
        <v>2708.69</v>
      </c>
      <c r="M6" s="10">
        <f>ROUND(M7,2)</f>
        <v>3150.1</v>
      </c>
      <c r="N6" s="10">
        <f>ROUND(N7,2)</f>
        <v>3992.78</v>
      </c>
      <c r="O6" s="11"/>
      <c r="P6" s="12"/>
      <c r="Q6" s="8">
        <v>1</v>
      </c>
      <c r="R6" s="9" t="s">
        <v>13</v>
      </c>
      <c r="S6" s="10">
        <f>ROUND(S7,2)</f>
        <v>1717.16</v>
      </c>
      <c r="T6" s="10">
        <f>ROUND(T7,2)</f>
        <v>1717.16</v>
      </c>
      <c r="U6" s="10">
        <f>ROUND(U7,2)</f>
        <v>1717.16</v>
      </c>
      <c r="V6" s="10">
        <f>ROUND(V7,2)</f>
        <v>1717.16</v>
      </c>
    </row>
    <row r="7" spans="1:22" s="18" customFormat="1" ht="28.5" customHeight="1">
      <c r="A7" s="13"/>
      <c r="B7" s="14" t="s">
        <v>14</v>
      </c>
      <c r="C7" s="15">
        <f>C8+C9</f>
        <v>2388.158</v>
      </c>
      <c r="D7" s="15">
        <f>D8+D9</f>
        <v>2870.808</v>
      </c>
      <c r="E7" s="15">
        <f>E8+E9</f>
        <v>3564.258</v>
      </c>
      <c r="F7" s="15">
        <f>F8+F9</f>
        <v>4464.838</v>
      </c>
      <c r="G7" s="16"/>
      <c r="H7" s="17"/>
      <c r="I7" s="13"/>
      <c r="J7" s="14" t="s">
        <v>14</v>
      </c>
      <c r="K7" s="15">
        <f>K8+K9</f>
        <v>2236.798</v>
      </c>
      <c r="L7" s="15">
        <f>L8+L9</f>
        <v>2708.688</v>
      </c>
      <c r="M7" s="15">
        <f>M8+M9</f>
        <v>3150.098</v>
      </c>
      <c r="N7" s="15">
        <f>N8+N9</f>
        <v>3992.778</v>
      </c>
      <c r="O7" s="16"/>
      <c r="P7" s="17"/>
      <c r="Q7" s="13"/>
      <c r="R7" s="14" t="s">
        <v>14</v>
      </c>
      <c r="S7" s="15">
        <f>S8+S9</f>
        <v>1717.158</v>
      </c>
      <c r="T7" s="15">
        <f>T8+T9</f>
        <v>1717.158</v>
      </c>
      <c r="U7" s="15">
        <f>U8+U9</f>
        <v>1717.158</v>
      </c>
      <c r="V7" s="15">
        <f>V8+V9</f>
        <v>1717.158</v>
      </c>
    </row>
    <row r="8" spans="1:22" s="18" customFormat="1" ht="28.5" customHeight="1">
      <c r="A8" s="13">
        <v>1.1</v>
      </c>
      <c r="B8" s="14" t="s">
        <v>15</v>
      </c>
      <c r="C8" s="15">
        <v>1655.77</v>
      </c>
      <c r="D8" s="15">
        <v>1655.77</v>
      </c>
      <c r="E8" s="15">
        <v>1655.77</v>
      </c>
      <c r="F8" s="15">
        <v>1655.77</v>
      </c>
      <c r="G8" s="16"/>
      <c r="H8" s="17"/>
      <c r="I8" s="13">
        <v>1.1</v>
      </c>
      <c r="J8" s="14" t="s">
        <v>15</v>
      </c>
      <c r="K8" s="15">
        <v>1655.77</v>
      </c>
      <c r="L8" s="15">
        <v>1655.77</v>
      </c>
      <c r="M8" s="15">
        <v>1655.77</v>
      </c>
      <c r="N8" s="15">
        <v>1655.77</v>
      </c>
      <c r="O8" s="16"/>
      <c r="P8" s="17"/>
      <c r="Q8" s="13">
        <v>1.1</v>
      </c>
      <c r="R8" s="14" t="s">
        <v>15</v>
      </c>
      <c r="S8" s="15">
        <v>1655.77</v>
      </c>
      <c r="T8" s="15">
        <v>1655.77</v>
      </c>
      <c r="U8" s="15">
        <v>1655.77</v>
      </c>
      <c r="V8" s="15">
        <v>1655.77</v>
      </c>
    </row>
    <row r="9" spans="1:22" s="18" customFormat="1" ht="28.5" customHeight="1">
      <c r="A9" s="13">
        <v>1.2</v>
      </c>
      <c r="B9" s="14" t="s">
        <v>16</v>
      </c>
      <c r="C9" s="15">
        <f>$C$35</f>
        <v>732.388</v>
      </c>
      <c r="D9" s="15">
        <f>$D$35</f>
        <v>1215.038</v>
      </c>
      <c r="E9" s="15">
        <f>$E$35</f>
        <v>1908.4879999999998</v>
      </c>
      <c r="F9" s="15">
        <f>$F$35</f>
        <v>2809.0679999999998</v>
      </c>
      <c r="G9" s="16"/>
      <c r="H9" s="17"/>
      <c r="I9" s="13">
        <v>1.2</v>
      </c>
      <c r="J9" s="14" t="s">
        <v>16</v>
      </c>
      <c r="K9" s="15">
        <f>$K$35</f>
        <v>581.028</v>
      </c>
      <c r="L9" s="15">
        <f>$L$35</f>
        <v>1052.9180000000001</v>
      </c>
      <c r="M9" s="15">
        <f>$M$35</f>
        <v>1494.3279999999997</v>
      </c>
      <c r="N9" s="15">
        <f>$N$35</f>
        <v>2337.008</v>
      </c>
      <c r="O9" s="16"/>
      <c r="P9" s="17"/>
      <c r="Q9" s="13">
        <v>1.2</v>
      </c>
      <c r="R9" s="14" t="s">
        <v>16</v>
      </c>
      <c r="S9" s="15">
        <f>$S$35</f>
        <v>61.388</v>
      </c>
      <c r="T9" s="15">
        <f>$T$35</f>
        <v>61.388</v>
      </c>
      <c r="U9" s="15">
        <f>$U$35</f>
        <v>61.388</v>
      </c>
      <c r="V9" s="15">
        <f>$V$35</f>
        <v>61.388</v>
      </c>
    </row>
    <row r="10" spans="1:22" s="18" customFormat="1" ht="28.5" customHeight="1">
      <c r="A10" s="8">
        <v>2</v>
      </c>
      <c r="B10" s="9" t="s">
        <v>17</v>
      </c>
      <c r="C10" s="10">
        <f>ROUND(C11,2)</f>
        <v>2303.64</v>
      </c>
      <c r="D10" s="10">
        <f>ROUND(D11,2)</f>
        <v>2786.29</v>
      </c>
      <c r="E10" s="10">
        <f>ROUND(E11,2)</f>
        <v>3479.74</v>
      </c>
      <c r="F10" s="10">
        <f>ROUND(F11,2)</f>
        <v>4380.32</v>
      </c>
      <c r="G10" s="11"/>
      <c r="H10" s="12"/>
      <c r="I10" s="8">
        <v>2</v>
      </c>
      <c r="J10" s="9" t="s">
        <v>17</v>
      </c>
      <c r="K10" s="10">
        <f>ROUND(K11,2)</f>
        <v>2152.28</v>
      </c>
      <c r="L10" s="10">
        <f>ROUND(L11,2)</f>
        <v>2624.17</v>
      </c>
      <c r="M10" s="10">
        <f>ROUND(M11,2)</f>
        <v>3065.58</v>
      </c>
      <c r="N10" s="10">
        <f>ROUND(N11,2)</f>
        <v>3908.26</v>
      </c>
      <c r="O10" s="11"/>
      <c r="P10" s="12"/>
      <c r="Q10" s="8">
        <v>2</v>
      </c>
      <c r="R10" s="9" t="s">
        <v>17</v>
      </c>
      <c r="S10" s="10">
        <f>ROUND(S11,2)</f>
        <v>1632.64</v>
      </c>
      <c r="T10" s="10">
        <f>ROUND(T11,2)</f>
        <v>1632.64</v>
      </c>
      <c r="U10" s="10">
        <f>ROUND(U11,2)</f>
        <v>1632.64</v>
      </c>
      <c r="V10" s="10">
        <f>ROUND(V11,2)</f>
        <v>1632.64</v>
      </c>
    </row>
    <row r="11" spans="1:22" s="18" customFormat="1" ht="28.5" customHeight="1">
      <c r="A11" s="13"/>
      <c r="B11" s="14" t="s">
        <v>18</v>
      </c>
      <c r="C11" s="15">
        <f>C12+C13</f>
        <v>2303.638</v>
      </c>
      <c r="D11" s="15">
        <f>D12+D13</f>
        <v>2786.288</v>
      </c>
      <c r="E11" s="15">
        <f>E12+E13</f>
        <v>3479.738</v>
      </c>
      <c r="F11" s="15">
        <f>F12+F13</f>
        <v>4380.317999999999</v>
      </c>
      <c r="G11" s="16"/>
      <c r="H11" s="17"/>
      <c r="I11" s="13"/>
      <c r="J11" s="14" t="s">
        <v>18</v>
      </c>
      <c r="K11" s="15">
        <f>K12+K13</f>
        <v>2152.2780000000002</v>
      </c>
      <c r="L11" s="15">
        <f>L12+L13</f>
        <v>2624.168</v>
      </c>
      <c r="M11" s="15">
        <f>M12+M13</f>
        <v>3065.5779999999995</v>
      </c>
      <c r="N11" s="15">
        <f>N12+N13</f>
        <v>3908.258</v>
      </c>
      <c r="O11" s="16"/>
      <c r="P11" s="17"/>
      <c r="Q11" s="13"/>
      <c r="R11" s="14" t="s">
        <v>18</v>
      </c>
      <c r="S11" s="15">
        <f>S12+S13</f>
        <v>1632.638</v>
      </c>
      <c r="T11" s="15">
        <f>T12+T13</f>
        <v>1632.638</v>
      </c>
      <c r="U11" s="15">
        <f>U12+U13</f>
        <v>1632.638</v>
      </c>
      <c r="V11" s="15">
        <f>V12+V13</f>
        <v>1632.638</v>
      </c>
    </row>
    <row r="12" spans="1:22" s="18" customFormat="1" ht="28.5" customHeight="1">
      <c r="A12" s="13">
        <v>2.1</v>
      </c>
      <c r="B12" s="14" t="s">
        <v>19</v>
      </c>
      <c r="C12" s="15">
        <v>1571.25</v>
      </c>
      <c r="D12" s="15">
        <v>1571.25</v>
      </c>
      <c r="E12" s="15">
        <v>1571.25</v>
      </c>
      <c r="F12" s="15">
        <v>1571.25</v>
      </c>
      <c r="G12" s="16"/>
      <c r="H12" s="17"/>
      <c r="I12" s="13">
        <v>2.1</v>
      </c>
      <c r="J12" s="14" t="s">
        <v>19</v>
      </c>
      <c r="K12" s="15">
        <v>1571.25</v>
      </c>
      <c r="L12" s="15">
        <v>1571.25</v>
      </c>
      <c r="M12" s="15">
        <v>1571.25</v>
      </c>
      <c r="N12" s="15">
        <v>1571.25</v>
      </c>
      <c r="O12" s="16"/>
      <c r="P12" s="17"/>
      <c r="Q12" s="13">
        <v>2.1</v>
      </c>
      <c r="R12" s="14" t="s">
        <v>19</v>
      </c>
      <c r="S12" s="15">
        <v>1571.25</v>
      </c>
      <c r="T12" s="15">
        <v>1571.25</v>
      </c>
      <c r="U12" s="15">
        <v>1571.25</v>
      </c>
      <c r="V12" s="15">
        <v>1571.25</v>
      </c>
    </row>
    <row r="13" spans="1:22" s="18" customFormat="1" ht="28.5" customHeight="1">
      <c r="A13" s="13">
        <v>2.2</v>
      </c>
      <c r="B13" s="14" t="s">
        <v>16</v>
      </c>
      <c r="C13" s="15">
        <f>$C$35</f>
        <v>732.388</v>
      </c>
      <c r="D13" s="15">
        <f>$D$35</f>
        <v>1215.038</v>
      </c>
      <c r="E13" s="15">
        <f>$E$35</f>
        <v>1908.4879999999998</v>
      </c>
      <c r="F13" s="15">
        <f>$F$35</f>
        <v>2809.0679999999998</v>
      </c>
      <c r="G13" s="16"/>
      <c r="H13" s="17"/>
      <c r="I13" s="13">
        <v>2.2</v>
      </c>
      <c r="J13" s="14" t="s">
        <v>16</v>
      </c>
      <c r="K13" s="15">
        <f>$K$35</f>
        <v>581.028</v>
      </c>
      <c r="L13" s="15">
        <f>$L$35</f>
        <v>1052.9180000000001</v>
      </c>
      <c r="M13" s="15">
        <f>$M$35</f>
        <v>1494.3279999999997</v>
      </c>
      <c r="N13" s="15">
        <f>$N$35</f>
        <v>2337.008</v>
      </c>
      <c r="O13" s="16"/>
      <c r="P13" s="17"/>
      <c r="Q13" s="13">
        <v>2.2</v>
      </c>
      <c r="R13" s="14" t="s">
        <v>16</v>
      </c>
      <c r="S13" s="15">
        <f>$S$35</f>
        <v>61.388</v>
      </c>
      <c r="T13" s="15">
        <f>$T$35</f>
        <v>61.388</v>
      </c>
      <c r="U13" s="15">
        <f>$U$35</f>
        <v>61.388</v>
      </c>
      <c r="V13" s="15">
        <f>$V$35</f>
        <v>61.388</v>
      </c>
    </row>
    <row r="14" spans="1:22" ht="28.5" customHeight="1">
      <c r="A14" s="8">
        <v>3</v>
      </c>
      <c r="B14" s="9" t="s">
        <v>20</v>
      </c>
      <c r="C14" s="10">
        <f>ROUND(C15,2)</f>
        <v>2235.57</v>
      </c>
      <c r="D14" s="10">
        <f>ROUND(D15,2)</f>
        <v>2718.22</v>
      </c>
      <c r="E14" s="10">
        <f>ROUND(E15,2)</f>
        <v>3411.67</v>
      </c>
      <c r="F14" s="10">
        <f>ROUND(F15,2)</f>
        <v>4312.25</v>
      </c>
      <c r="G14" s="11"/>
      <c r="H14" s="12"/>
      <c r="I14" s="8">
        <v>3</v>
      </c>
      <c r="J14" s="9" t="s">
        <v>20</v>
      </c>
      <c r="K14" s="10">
        <f>ROUND(K15,2)</f>
        <v>2084.21</v>
      </c>
      <c r="L14" s="10">
        <f>ROUND(L15,2)</f>
        <v>2556.1</v>
      </c>
      <c r="M14" s="10">
        <f>ROUND(M15,2)</f>
        <v>2997.51</v>
      </c>
      <c r="N14" s="10">
        <f>ROUND(N15,2)</f>
        <v>3840.19</v>
      </c>
      <c r="O14" s="11"/>
      <c r="P14" s="12"/>
      <c r="Q14" s="8">
        <v>3</v>
      </c>
      <c r="R14" s="9" t="s">
        <v>20</v>
      </c>
      <c r="S14" s="10">
        <f>ROUND(S15,2)</f>
        <v>1564.57</v>
      </c>
      <c r="T14" s="10">
        <f>ROUND(T15,2)</f>
        <v>1564.57</v>
      </c>
      <c r="U14" s="10">
        <f>ROUND(U15,2)</f>
        <v>1564.57</v>
      </c>
      <c r="V14" s="10">
        <f>ROUND(V15,2)</f>
        <v>1564.57</v>
      </c>
    </row>
    <row r="15" spans="1:22" s="18" customFormat="1" ht="28.5" customHeight="1">
      <c r="A15" s="13"/>
      <c r="B15" s="14" t="s">
        <v>21</v>
      </c>
      <c r="C15" s="15">
        <f>C16+C17</f>
        <v>2235.568</v>
      </c>
      <c r="D15" s="15">
        <f>D16+D17</f>
        <v>2718.218</v>
      </c>
      <c r="E15" s="15">
        <f>E16+E17</f>
        <v>3411.6679999999997</v>
      </c>
      <c r="F15" s="15">
        <f>F16+F17</f>
        <v>4312.248</v>
      </c>
      <c r="G15" s="16"/>
      <c r="H15" s="17"/>
      <c r="I15" s="13"/>
      <c r="J15" s="14" t="s">
        <v>21</v>
      </c>
      <c r="K15" s="15">
        <f>K16+K17</f>
        <v>2084.208</v>
      </c>
      <c r="L15" s="15">
        <f>L16+L17</f>
        <v>2556.098</v>
      </c>
      <c r="M15" s="15">
        <f>M16+M17</f>
        <v>2997.508</v>
      </c>
      <c r="N15" s="15">
        <f>N16+N17</f>
        <v>3840.188</v>
      </c>
      <c r="O15" s="16"/>
      <c r="P15" s="17"/>
      <c r="Q15" s="13"/>
      <c r="R15" s="14" t="s">
        <v>21</v>
      </c>
      <c r="S15" s="15">
        <f>S16+S17</f>
        <v>1564.568</v>
      </c>
      <c r="T15" s="15">
        <f>T16+T17</f>
        <v>1564.568</v>
      </c>
      <c r="U15" s="15">
        <f>U16+U17</f>
        <v>1564.568</v>
      </c>
      <c r="V15" s="15">
        <f>V16+V17</f>
        <v>1564.568</v>
      </c>
    </row>
    <row r="16" spans="1:22" s="18" customFormat="1" ht="28.5" customHeight="1">
      <c r="A16" s="13">
        <v>3.1</v>
      </c>
      <c r="B16" s="14" t="s">
        <v>22</v>
      </c>
      <c r="C16" s="15">
        <v>1503.18</v>
      </c>
      <c r="D16" s="15">
        <v>1503.18</v>
      </c>
      <c r="E16" s="15">
        <v>1503.18</v>
      </c>
      <c r="F16" s="15">
        <v>1503.18</v>
      </c>
      <c r="G16" s="16"/>
      <c r="H16" s="17"/>
      <c r="I16" s="13">
        <v>3.1</v>
      </c>
      <c r="J16" s="14" t="s">
        <v>22</v>
      </c>
      <c r="K16" s="15">
        <v>1503.18</v>
      </c>
      <c r="L16" s="15">
        <v>1503.18</v>
      </c>
      <c r="M16" s="15">
        <v>1503.18</v>
      </c>
      <c r="N16" s="15">
        <v>1503.18</v>
      </c>
      <c r="O16" s="16"/>
      <c r="P16" s="17"/>
      <c r="Q16" s="13">
        <v>3.1</v>
      </c>
      <c r="R16" s="14" t="s">
        <v>22</v>
      </c>
      <c r="S16" s="15">
        <v>1503.18</v>
      </c>
      <c r="T16" s="15">
        <v>1503.18</v>
      </c>
      <c r="U16" s="15">
        <v>1503.18</v>
      </c>
      <c r="V16" s="15">
        <v>1503.18</v>
      </c>
    </row>
    <row r="17" spans="1:22" s="18" customFormat="1" ht="28.5" customHeight="1">
      <c r="A17" s="19">
        <v>3.2</v>
      </c>
      <c r="B17" s="20" t="s">
        <v>16</v>
      </c>
      <c r="C17" s="15">
        <f>$C$35</f>
        <v>732.388</v>
      </c>
      <c r="D17" s="15">
        <f>$D$35</f>
        <v>1215.038</v>
      </c>
      <c r="E17" s="15">
        <f>$E$35</f>
        <v>1908.4879999999998</v>
      </c>
      <c r="F17" s="15">
        <f>$F$35</f>
        <v>2809.0679999999998</v>
      </c>
      <c r="G17" s="21"/>
      <c r="H17" s="22"/>
      <c r="I17" s="19">
        <v>3.2</v>
      </c>
      <c r="J17" s="20" t="s">
        <v>16</v>
      </c>
      <c r="K17" s="15">
        <f>$K$35</f>
        <v>581.028</v>
      </c>
      <c r="L17" s="15">
        <f>$L$35</f>
        <v>1052.9180000000001</v>
      </c>
      <c r="M17" s="15">
        <f>$M$35</f>
        <v>1494.3279999999997</v>
      </c>
      <c r="N17" s="15">
        <f>$N$35</f>
        <v>2337.008</v>
      </c>
      <c r="O17" s="23"/>
      <c r="P17" s="22"/>
      <c r="Q17" s="19">
        <v>3.2</v>
      </c>
      <c r="R17" s="20" t="s">
        <v>16</v>
      </c>
      <c r="S17" s="15">
        <f>$S$35</f>
        <v>61.388</v>
      </c>
      <c r="T17" s="15">
        <f>$T$35</f>
        <v>61.388</v>
      </c>
      <c r="U17" s="15">
        <f>$U$35</f>
        <v>61.388</v>
      </c>
      <c r="V17" s="15">
        <f>$V$35</f>
        <v>61.388</v>
      </c>
    </row>
    <row r="18" spans="1:22" s="18" customFormat="1" ht="28.5" customHeight="1">
      <c r="A18" s="8">
        <v>4</v>
      </c>
      <c r="B18" s="9" t="s">
        <v>23</v>
      </c>
      <c r="C18" s="10">
        <f>ROUND(C19,2)</f>
        <v>2179.13</v>
      </c>
      <c r="D18" s="10">
        <f>ROUND(D19,2)</f>
        <v>2661.78</v>
      </c>
      <c r="E18" s="10">
        <f>ROUND(E19,2)</f>
        <v>3355.23</v>
      </c>
      <c r="F18" s="10">
        <f>ROUND(F19,2)</f>
        <v>4255.81</v>
      </c>
      <c r="G18" s="11"/>
      <c r="H18" s="12"/>
      <c r="I18" s="8">
        <v>4</v>
      </c>
      <c r="J18" s="9" t="s">
        <v>23</v>
      </c>
      <c r="K18" s="10">
        <f>ROUND(K19,2)</f>
        <v>2027.77</v>
      </c>
      <c r="L18" s="10">
        <f>ROUND(L19,2)</f>
        <v>2499.66</v>
      </c>
      <c r="M18" s="10">
        <f>ROUND(M19,2)</f>
        <v>2941.07</v>
      </c>
      <c r="N18" s="10">
        <f>ROUND(N19,2)</f>
        <v>3783.75</v>
      </c>
      <c r="O18" s="11"/>
      <c r="P18" s="12"/>
      <c r="Q18" s="8">
        <v>4</v>
      </c>
      <c r="R18" s="9" t="s">
        <v>23</v>
      </c>
      <c r="S18" s="10">
        <f>ROUND(S19,2)</f>
        <v>1508.13</v>
      </c>
      <c r="T18" s="10">
        <f>ROUND(T19,2)</f>
        <v>1508.13</v>
      </c>
      <c r="U18" s="10">
        <f>ROUND(U19,2)</f>
        <v>1508.13</v>
      </c>
      <c r="V18" s="10">
        <f>ROUND(V19,2)</f>
        <v>1508.13</v>
      </c>
    </row>
    <row r="19" spans="1:22" s="18" customFormat="1" ht="28.5" customHeight="1">
      <c r="A19" s="13"/>
      <c r="B19" s="14" t="s">
        <v>24</v>
      </c>
      <c r="C19" s="15">
        <f>C20+C21</f>
        <v>2179.128</v>
      </c>
      <c r="D19" s="15">
        <f>D20+D21</f>
        <v>2661.7780000000002</v>
      </c>
      <c r="E19" s="15">
        <f>E20+E21</f>
        <v>3355.228</v>
      </c>
      <c r="F19" s="15">
        <f>F20+F21</f>
        <v>4255.808</v>
      </c>
      <c r="G19" s="16"/>
      <c r="H19" s="17"/>
      <c r="I19" s="13"/>
      <c r="J19" s="14" t="s">
        <v>24</v>
      </c>
      <c r="K19" s="15">
        <f>K20+K21</f>
        <v>2027.768</v>
      </c>
      <c r="L19" s="15">
        <f>L20+L21</f>
        <v>2499.6580000000004</v>
      </c>
      <c r="M19" s="15">
        <f>M20+M21</f>
        <v>2941.0679999999998</v>
      </c>
      <c r="N19" s="15">
        <f>N20+N21</f>
        <v>3783.7479999999996</v>
      </c>
      <c r="O19" s="16"/>
      <c r="P19" s="17"/>
      <c r="Q19" s="13"/>
      <c r="R19" s="14" t="s">
        <v>24</v>
      </c>
      <c r="S19" s="15">
        <f>S20+S21</f>
        <v>1508.128</v>
      </c>
      <c r="T19" s="15">
        <f>T20+T21</f>
        <v>1508.128</v>
      </c>
      <c r="U19" s="15">
        <f>U20+U21</f>
        <v>1508.128</v>
      </c>
      <c r="V19" s="15">
        <f>V20+V21</f>
        <v>1508.128</v>
      </c>
    </row>
    <row r="20" spans="1:22" s="18" customFormat="1" ht="28.5" customHeight="1">
      <c r="A20" s="13">
        <v>4.1</v>
      </c>
      <c r="B20" s="14" t="s">
        <v>25</v>
      </c>
      <c r="C20" s="15">
        <v>1446.74</v>
      </c>
      <c r="D20" s="15">
        <v>1446.74</v>
      </c>
      <c r="E20" s="15">
        <v>1446.74</v>
      </c>
      <c r="F20" s="15">
        <v>1446.74</v>
      </c>
      <c r="G20" s="16"/>
      <c r="H20" s="17"/>
      <c r="I20" s="13">
        <v>4.1</v>
      </c>
      <c r="J20" s="14" t="s">
        <v>25</v>
      </c>
      <c r="K20" s="15">
        <v>1446.74</v>
      </c>
      <c r="L20" s="15">
        <v>1446.74</v>
      </c>
      <c r="M20" s="15">
        <v>1446.74</v>
      </c>
      <c r="N20" s="15">
        <v>1446.74</v>
      </c>
      <c r="O20" s="16"/>
      <c r="P20" s="17"/>
      <c r="Q20" s="13">
        <v>4.1</v>
      </c>
      <c r="R20" s="14" t="s">
        <v>25</v>
      </c>
      <c r="S20" s="15">
        <v>1446.74</v>
      </c>
      <c r="T20" s="15">
        <v>1446.74</v>
      </c>
      <c r="U20" s="15">
        <v>1446.74</v>
      </c>
      <c r="V20" s="15">
        <v>1446.74</v>
      </c>
    </row>
    <row r="21" spans="1:22" s="18" customFormat="1" ht="28.5" customHeight="1">
      <c r="A21" s="19">
        <v>4.2</v>
      </c>
      <c r="B21" s="20" t="s">
        <v>16</v>
      </c>
      <c r="C21" s="15">
        <f>$C$35</f>
        <v>732.388</v>
      </c>
      <c r="D21" s="15">
        <f>$D$35</f>
        <v>1215.038</v>
      </c>
      <c r="E21" s="15">
        <f>$E$35</f>
        <v>1908.4879999999998</v>
      </c>
      <c r="F21" s="15">
        <f>$F$35</f>
        <v>2809.0679999999998</v>
      </c>
      <c r="G21" s="21"/>
      <c r="H21" s="22"/>
      <c r="I21" s="19">
        <v>4.2</v>
      </c>
      <c r="J21" s="20" t="s">
        <v>16</v>
      </c>
      <c r="K21" s="15">
        <f>$K$35</f>
        <v>581.028</v>
      </c>
      <c r="L21" s="15">
        <f>$L$35</f>
        <v>1052.9180000000001</v>
      </c>
      <c r="M21" s="15">
        <f>$M$35</f>
        <v>1494.3279999999997</v>
      </c>
      <c r="N21" s="15">
        <f>$N$35</f>
        <v>2337.008</v>
      </c>
      <c r="O21" s="23"/>
      <c r="P21" s="22"/>
      <c r="Q21" s="19">
        <v>4.2</v>
      </c>
      <c r="R21" s="20" t="s">
        <v>16</v>
      </c>
      <c r="S21" s="15">
        <f>$S$35</f>
        <v>61.388</v>
      </c>
      <c r="T21" s="15">
        <f>$T$35</f>
        <v>61.388</v>
      </c>
      <c r="U21" s="15">
        <f>$U$35</f>
        <v>61.388</v>
      </c>
      <c r="V21" s="15">
        <f>$V$35</f>
        <v>61.388</v>
      </c>
    </row>
    <row r="22" spans="1:22" ht="28.5" customHeight="1">
      <c r="A22" s="8">
        <v>5</v>
      </c>
      <c r="B22" s="9" t="s">
        <v>26</v>
      </c>
      <c r="C22" s="10">
        <f>ROUND(C23,2)</f>
        <v>2131.77</v>
      </c>
      <c r="D22" s="10">
        <f>ROUND(D23,2)</f>
        <v>2614.42</v>
      </c>
      <c r="E22" s="10">
        <f>ROUND(E23,2)</f>
        <v>3307.87</v>
      </c>
      <c r="F22" s="10">
        <f>ROUND(F23,2)</f>
        <v>4208.45</v>
      </c>
      <c r="G22" s="11"/>
      <c r="H22" s="12"/>
      <c r="I22" s="8">
        <v>5</v>
      </c>
      <c r="J22" s="9" t="s">
        <v>26</v>
      </c>
      <c r="K22" s="10">
        <f>ROUND(K23,2)</f>
        <v>1980.41</v>
      </c>
      <c r="L22" s="10">
        <f>ROUND(L23,2)</f>
        <v>2452.3</v>
      </c>
      <c r="M22" s="10">
        <f>ROUND(M23,2)</f>
        <v>2893.71</v>
      </c>
      <c r="N22" s="10">
        <f>ROUND(N23,2)</f>
        <v>3736.39</v>
      </c>
      <c r="O22" s="11"/>
      <c r="P22" s="12"/>
      <c r="Q22" s="8">
        <v>5</v>
      </c>
      <c r="R22" s="9" t="s">
        <v>26</v>
      </c>
      <c r="S22" s="10">
        <f>ROUND(S23,2)</f>
        <v>1460.77</v>
      </c>
      <c r="T22" s="10">
        <f>ROUND(T23,2)</f>
        <v>1460.77</v>
      </c>
      <c r="U22" s="10">
        <f>ROUND(U23,2)</f>
        <v>1460.77</v>
      </c>
      <c r="V22" s="10">
        <f>ROUND(V23,2)</f>
        <v>1460.77</v>
      </c>
    </row>
    <row r="23" spans="1:22" s="18" customFormat="1" ht="28.5" customHeight="1">
      <c r="A23" s="13"/>
      <c r="B23" s="14" t="s">
        <v>27</v>
      </c>
      <c r="C23" s="15">
        <f>C24+C25</f>
        <v>2131.768</v>
      </c>
      <c r="D23" s="15">
        <f>D24+D25</f>
        <v>2614.418</v>
      </c>
      <c r="E23" s="15">
        <f>E24+E25</f>
        <v>3307.868</v>
      </c>
      <c r="F23" s="15">
        <f>F24+F25</f>
        <v>4208.448</v>
      </c>
      <c r="G23" s="16"/>
      <c r="H23" s="17"/>
      <c r="I23" s="13"/>
      <c r="J23" s="14" t="s">
        <v>27</v>
      </c>
      <c r="K23" s="15">
        <f>K24+K25</f>
        <v>1980.4080000000001</v>
      </c>
      <c r="L23" s="15">
        <f>L24+L25</f>
        <v>2452.2980000000002</v>
      </c>
      <c r="M23" s="15">
        <f>M24+M25</f>
        <v>2893.7079999999996</v>
      </c>
      <c r="N23" s="15">
        <f>N24+N25</f>
        <v>3736.388</v>
      </c>
      <c r="O23" s="16"/>
      <c r="P23" s="17"/>
      <c r="Q23" s="13"/>
      <c r="R23" s="14" t="s">
        <v>27</v>
      </c>
      <c r="S23" s="15">
        <f>S24+S25</f>
        <v>1460.768</v>
      </c>
      <c r="T23" s="15">
        <f>T24+T25</f>
        <v>1460.768</v>
      </c>
      <c r="U23" s="15">
        <f>U24+U25</f>
        <v>1460.768</v>
      </c>
      <c r="V23" s="15">
        <f>V24+V25</f>
        <v>1460.768</v>
      </c>
    </row>
    <row r="24" spans="1:22" s="18" customFormat="1" ht="28.5" customHeight="1">
      <c r="A24" s="13">
        <v>5.1</v>
      </c>
      <c r="B24" s="14" t="s">
        <v>28</v>
      </c>
      <c r="C24" s="15">
        <v>1399.38</v>
      </c>
      <c r="D24" s="15">
        <v>1399.38</v>
      </c>
      <c r="E24" s="15">
        <v>1399.38</v>
      </c>
      <c r="F24" s="15">
        <v>1399.38</v>
      </c>
      <c r="G24" s="16"/>
      <c r="H24" s="17"/>
      <c r="I24" s="13">
        <v>5.1</v>
      </c>
      <c r="J24" s="14" t="s">
        <v>28</v>
      </c>
      <c r="K24" s="15">
        <v>1399.38</v>
      </c>
      <c r="L24" s="15">
        <v>1399.38</v>
      </c>
      <c r="M24" s="15">
        <v>1399.38</v>
      </c>
      <c r="N24" s="15">
        <v>1399.38</v>
      </c>
      <c r="O24" s="16"/>
      <c r="P24" s="17"/>
      <c r="Q24" s="13">
        <v>5.1</v>
      </c>
      <c r="R24" s="14" t="s">
        <v>28</v>
      </c>
      <c r="S24" s="15">
        <v>1399.38</v>
      </c>
      <c r="T24" s="15">
        <v>1399.38</v>
      </c>
      <c r="U24" s="15">
        <v>1399.38</v>
      </c>
      <c r="V24" s="15">
        <v>1399.38</v>
      </c>
    </row>
    <row r="25" spans="1:22" s="18" customFormat="1" ht="28.5" customHeight="1">
      <c r="A25" s="19">
        <v>5.2</v>
      </c>
      <c r="B25" s="20" t="s">
        <v>16</v>
      </c>
      <c r="C25" s="15">
        <f>$C$35</f>
        <v>732.388</v>
      </c>
      <c r="D25" s="15">
        <f>$D$35</f>
        <v>1215.038</v>
      </c>
      <c r="E25" s="15">
        <f>$E$35</f>
        <v>1908.4879999999998</v>
      </c>
      <c r="F25" s="15">
        <f>$F$35</f>
        <v>2809.0679999999998</v>
      </c>
      <c r="G25" s="21"/>
      <c r="H25" s="22"/>
      <c r="I25" s="19">
        <v>5.2</v>
      </c>
      <c r="J25" s="20" t="s">
        <v>16</v>
      </c>
      <c r="K25" s="15">
        <f>$K$35</f>
        <v>581.028</v>
      </c>
      <c r="L25" s="15">
        <f>$L$35</f>
        <v>1052.9180000000001</v>
      </c>
      <c r="M25" s="15">
        <f>$M$35</f>
        <v>1494.3279999999997</v>
      </c>
      <c r="N25" s="15">
        <f>$N$35</f>
        <v>2337.008</v>
      </c>
      <c r="O25" s="23"/>
      <c r="P25" s="22"/>
      <c r="Q25" s="19">
        <v>5.2</v>
      </c>
      <c r="R25" s="20" t="s">
        <v>16</v>
      </c>
      <c r="S25" s="15">
        <f>$S$35</f>
        <v>61.388</v>
      </c>
      <c r="T25" s="15">
        <f>$T$35</f>
        <v>61.388</v>
      </c>
      <c r="U25" s="15">
        <f>$U$35</f>
        <v>61.388</v>
      </c>
      <c r="V25" s="15">
        <f>$V$35</f>
        <v>61.388</v>
      </c>
    </row>
    <row r="26" spans="1:22" ht="28.5" customHeight="1">
      <c r="A26" s="8">
        <v>6</v>
      </c>
      <c r="B26" s="9" t="s">
        <v>29</v>
      </c>
      <c r="C26" s="10">
        <f>ROUND(C27,2)</f>
        <v>2091.5</v>
      </c>
      <c r="D26" s="10">
        <f>ROUND(D27,2)</f>
        <v>2574.15</v>
      </c>
      <c r="E26" s="10">
        <f>ROUND(E27,2)</f>
        <v>3267.6</v>
      </c>
      <c r="F26" s="10">
        <f>ROUND(F27,2)</f>
        <v>4168.18</v>
      </c>
      <c r="G26" s="11"/>
      <c r="H26" s="12"/>
      <c r="I26" s="8">
        <v>6</v>
      </c>
      <c r="J26" s="9" t="s">
        <v>29</v>
      </c>
      <c r="K26" s="10">
        <f>ROUND(K27,2)</f>
        <v>1940.14</v>
      </c>
      <c r="L26" s="10">
        <f>ROUND(L27,2)</f>
        <v>2412.03</v>
      </c>
      <c r="M26" s="10">
        <f>ROUND(M27,2)</f>
        <v>2853.44</v>
      </c>
      <c r="N26" s="10">
        <f>ROUND(N27,2)</f>
        <v>3696.12</v>
      </c>
      <c r="O26" s="11"/>
      <c r="P26" s="12"/>
      <c r="Q26" s="8">
        <v>6</v>
      </c>
      <c r="R26" s="9" t="s">
        <v>29</v>
      </c>
      <c r="S26" s="10">
        <f>ROUND(S27,2)</f>
        <v>1420.5</v>
      </c>
      <c r="T26" s="10">
        <f>ROUND(T27,2)</f>
        <v>1420.5</v>
      </c>
      <c r="U26" s="10">
        <f>ROUND(U27,2)</f>
        <v>1420.5</v>
      </c>
      <c r="V26" s="10">
        <f>ROUND(V27,2)</f>
        <v>1420.5</v>
      </c>
    </row>
    <row r="27" spans="1:22" s="18" customFormat="1" ht="28.5" customHeight="1">
      <c r="A27" s="13"/>
      <c r="B27" s="14" t="s">
        <v>30</v>
      </c>
      <c r="C27" s="15">
        <f>C28+C29</f>
        <v>2091.498</v>
      </c>
      <c r="D27" s="15">
        <f>D28+D29</f>
        <v>2574.148</v>
      </c>
      <c r="E27" s="15">
        <f>E28+E29</f>
        <v>3267.598</v>
      </c>
      <c r="F27" s="15">
        <f>F28+F29</f>
        <v>4168.178</v>
      </c>
      <c r="G27" s="16"/>
      <c r="H27" s="17"/>
      <c r="I27" s="13"/>
      <c r="J27" s="14" t="s">
        <v>30</v>
      </c>
      <c r="K27" s="15">
        <f>K28+K29</f>
        <v>1940.138</v>
      </c>
      <c r="L27" s="15">
        <f>L28+L29</f>
        <v>2412.0280000000002</v>
      </c>
      <c r="M27" s="15">
        <f>M28+M29</f>
        <v>2853.4379999999996</v>
      </c>
      <c r="N27" s="15">
        <f>N28+N29</f>
        <v>3696.1179999999995</v>
      </c>
      <c r="O27" s="16"/>
      <c r="P27" s="17"/>
      <c r="Q27" s="13"/>
      <c r="R27" s="14" t="s">
        <v>30</v>
      </c>
      <c r="S27" s="15">
        <f>S28+S29</f>
        <v>1420.4979999999998</v>
      </c>
      <c r="T27" s="15">
        <f>T28+T29</f>
        <v>1420.4979999999998</v>
      </c>
      <c r="U27" s="15">
        <f>U28+U29</f>
        <v>1420.4979999999998</v>
      </c>
      <c r="V27" s="15">
        <f>V28+V29</f>
        <v>1420.4979999999998</v>
      </c>
    </row>
    <row r="28" spans="1:22" s="18" customFormat="1" ht="28.5" customHeight="1">
      <c r="A28" s="13">
        <v>6.1</v>
      </c>
      <c r="B28" s="14" t="s">
        <v>31</v>
      </c>
      <c r="C28" s="15">
        <v>1359.11</v>
      </c>
      <c r="D28" s="15">
        <v>1359.11</v>
      </c>
      <c r="E28" s="15">
        <v>1359.11</v>
      </c>
      <c r="F28" s="15">
        <v>1359.11</v>
      </c>
      <c r="G28" s="16"/>
      <c r="H28" s="17"/>
      <c r="I28" s="13">
        <v>6.1</v>
      </c>
      <c r="J28" s="14" t="s">
        <v>31</v>
      </c>
      <c r="K28" s="15">
        <v>1359.11</v>
      </c>
      <c r="L28" s="15">
        <v>1359.11</v>
      </c>
      <c r="M28" s="15">
        <v>1359.11</v>
      </c>
      <c r="N28" s="15">
        <v>1359.11</v>
      </c>
      <c r="O28" s="16"/>
      <c r="P28" s="17"/>
      <c r="Q28" s="13">
        <v>6.1</v>
      </c>
      <c r="R28" s="14" t="s">
        <v>31</v>
      </c>
      <c r="S28" s="15">
        <v>1359.11</v>
      </c>
      <c r="T28" s="15">
        <v>1359.11</v>
      </c>
      <c r="U28" s="15">
        <v>1359.11</v>
      </c>
      <c r="V28" s="15">
        <v>1359.11</v>
      </c>
    </row>
    <row r="29" spans="1:22" s="18" customFormat="1" ht="28.5" customHeight="1">
      <c r="A29" s="19">
        <v>6.2</v>
      </c>
      <c r="B29" s="20" t="s">
        <v>16</v>
      </c>
      <c r="C29" s="15">
        <f>$C$35</f>
        <v>732.388</v>
      </c>
      <c r="D29" s="15">
        <f>$D$35</f>
        <v>1215.038</v>
      </c>
      <c r="E29" s="15">
        <f>$E$35</f>
        <v>1908.4879999999998</v>
      </c>
      <c r="F29" s="15">
        <f>$F$35</f>
        <v>2809.0679999999998</v>
      </c>
      <c r="G29" s="21"/>
      <c r="H29" s="22"/>
      <c r="I29" s="19">
        <v>6.2</v>
      </c>
      <c r="J29" s="20" t="s">
        <v>16</v>
      </c>
      <c r="K29" s="15">
        <f>$K$35</f>
        <v>581.028</v>
      </c>
      <c r="L29" s="15">
        <f>$L$35</f>
        <v>1052.9180000000001</v>
      </c>
      <c r="M29" s="15">
        <f>$M$35</f>
        <v>1494.3279999999997</v>
      </c>
      <c r="N29" s="15">
        <f>$N$35</f>
        <v>2337.008</v>
      </c>
      <c r="O29" s="23"/>
      <c r="P29" s="22"/>
      <c r="Q29" s="19">
        <v>6.2</v>
      </c>
      <c r="R29" s="20" t="s">
        <v>16</v>
      </c>
      <c r="S29" s="15">
        <f>$S$35</f>
        <v>61.388</v>
      </c>
      <c r="T29" s="15">
        <f>$T$35</f>
        <v>61.388</v>
      </c>
      <c r="U29" s="15">
        <f>$U$35</f>
        <v>61.388</v>
      </c>
      <c r="V29" s="15">
        <f>$V$35</f>
        <v>61.388</v>
      </c>
    </row>
    <row r="30" spans="1:22" ht="28.5" customHeight="1">
      <c r="A30" s="8">
        <v>7</v>
      </c>
      <c r="B30" s="9" t="s">
        <v>32</v>
      </c>
      <c r="C30" s="10">
        <f>ROUND(C31,2)</f>
        <v>2041.01</v>
      </c>
      <c r="D30" s="10">
        <f>ROUND(D31,2)</f>
        <v>2523.66</v>
      </c>
      <c r="E30" s="10">
        <f>ROUND(E31,2)</f>
        <v>3217.11</v>
      </c>
      <c r="F30" s="10">
        <f>ROUND(F31,2)</f>
        <v>4117.69</v>
      </c>
      <c r="G30" s="11"/>
      <c r="H30" s="12"/>
      <c r="I30" s="8">
        <v>7</v>
      </c>
      <c r="J30" s="9" t="s">
        <v>32</v>
      </c>
      <c r="K30" s="10">
        <f>ROUND(K31,2)</f>
        <v>1889.65</v>
      </c>
      <c r="L30" s="10">
        <f>ROUND(L31,2)</f>
        <v>2361.54</v>
      </c>
      <c r="M30" s="10">
        <f>ROUND(M31,2)</f>
        <v>2802.95</v>
      </c>
      <c r="N30" s="10">
        <f>ROUND(N31,2)</f>
        <v>3645.63</v>
      </c>
      <c r="O30" s="11"/>
      <c r="P30" s="12"/>
      <c r="Q30" s="8">
        <v>7</v>
      </c>
      <c r="R30" s="9" t="s">
        <v>32</v>
      </c>
      <c r="S30" s="10">
        <f>ROUND(S31,2)</f>
        <v>1370.01</v>
      </c>
      <c r="T30" s="10">
        <f>ROUND(T31,2)</f>
        <v>1370.01</v>
      </c>
      <c r="U30" s="10">
        <f>ROUND(U31,2)</f>
        <v>1370.01</v>
      </c>
      <c r="V30" s="10">
        <f>ROUND(V31,2)</f>
        <v>1370.01</v>
      </c>
    </row>
    <row r="31" spans="1:22" s="18" customFormat="1" ht="28.5" customHeight="1">
      <c r="A31" s="13"/>
      <c r="B31" s="14" t="s">
        <v>33</v>
      </c>
      <c r="C31" s="15">
        <f>C32+C33</f>
        <v>2041.0079999999998</v>
      </c>
      <c r="D31" s="15">
        <f>D32+D33</f>
        <v>2523.658</v>
      </c>
      <c r="E31" s="15">
        <f>E32+E33</f>
        <v>3217.1079999999997</v>
      </c>
      <c r="F31" s="15">
        <f>F32+F33</f>
        <v>4117.688</v>
      </c>
      <c r="G31" s="16"/>
      <c r="H31" s="17"/>
      <c r="I31" s="13"/>
      <c r="J31" s="14" t="s">
        <v>33</v>
      </c>
      <c r="K31" s="15">
        <f>K32+K33</f>
        <v>1889.648</v>
      </c>
      <c r="L31" s="15">
        <f>L32+L33</f>
        <v>2361.538</v>
      </c>
      <c r="M31" s="15">
        <f>M32+M33</f>
        <v>2802.9479999999994</v>
      </c>
      <c r="N31" s="15">
        <f>N32+N33</f>
        <v>3645.6279999999997</v>
      </c>
      <c r="O31" s="16"/>
      <c r="P31" s="17"/>
      <c r="Q31" s="13"/>
      <c r="R31" s="14" t="s">
        <v>33</v>
      </c>
      <c r="S31" s="15">
        <f>S32+S33</f>
        <v>1370.0079999999998</v>
      </c>
      <c r="T31" s="15">
        <f>T32+T33</f>
        <v>1370.0079999999998</v>
      </c>
      <c r="U31" s="15">
        <f>U32+U33</f>
        <v>1370.0079999999998</v>
      </c>
      <c r="V31" s="15">
        <f>V32+V33</f>
        <v>1370.0079999999998</v>
      </c>
    </row>
    <row r="32" spans="1:22" s="18" customFormat="1" ht="28.5" customHeight="1">
      <c r="A32" s="13">
        <v>7.1</v>
      </c>
      <c r="B32" s="14" t="s">
        <v>34</v>
      </c>
      <c r="C32" s="15">
        <v>1308.62</v>
      </c>
      <c r="D32" s="15">
        <v>1308.62</v>
      </c>
      <c r="E32" s="15">
        <v>1308.62</v>
      </c>
      <c r="F32" s="15">
        <v>1308.62</v>
      </c>
      <c r="G32" s="16"/>
      <c r="H32" s="17"/>
      <c r="I32" s="13">
        <v>7.1</v>
      </c>
      <c r="J32" s="14" t="s">
        <v>34</v>
      </c>
      <c r="K32" s="15">
        <v>1308.62</v>
      </c>
      <c r="L32" s="15">
        <v>1308.62</v>
      </c>
      <c r="M32" s="15">
        <v>1308.62</v>
      </c>
      <c r="N32" s="15">
        <v>1308.62</v>
      </c>
      <c r="O32" s="16"/>
      <c r="P32" s="17"/>
      <c r="Q32" s="13">
        <v>7.1</v>
      </c>
      <c r="R32" s="14" t="s">
        <v>34</v>
      </c>
      <c r="S32" s="15">
        <v>1308.62</v>
      </c>
      <c r="T32" s="15">
        <v>1308.62</v>
      </c>
      <c r="U32" s="15">
        <v>1308.62</v>
      </c>
      <c r="V32" s="15">
        <v>1308.62</v>
      </c>
    </row>
    <row r="33" spans="1:22" s="18" customFormat="1" ht="28.5" customHeight="1">
      <c r="A33" s="19">
        <v>7.2</v>
      </c>
      <c r="B33" s="20" t="s">
        <v>16</v>
      </c>
      <c r="C33" s="15">
        <f>$C$35</f>
        <v>732.388</v>
      </c>
      <c r="D33" s="15">
        <f>$D$35</f>
        <v>1215.038</v>
      </c>
      <c r="E33" s="15">
        <f>$E$35</f>
        <v>1908.4879999999998</v>
      </c>
      <c r="F33" s="15">
        <f>$F$35</f>
        <v>2809.0679999999998</v>
      </c>
      <c r="G33" s="21"/>
      <c r="H33" s="22"/>
      <c r="I33" s="19">
        <v>7.2</v>
      </c>
      <c r="J33" s="20" t="s">
        <v>16</v>
      </c>
      <c r="K33" s="15">
        <f>$K$35</f>
        <v>581.028</v>
      </c>
      <c r="L33" s="15">
        <f>$L$35</f>
        <v>1052.9180000000001</v>
      </c>
      <c r="M33" s="15">
        <f>$M$35</f>
        <v>1494.3279999999997</v>
      </c>
      <c r="N33" s="15">
        <f>$N$35</f>
        <v>2337.008</v>
      </c>
      <c r="O33" s="23"/>
      <c r="P33" s="22"/>
      <c r="Q33" s="19">
        <v>7.2</v>
      </c>
      <c r="R33" s="20" t="s">
        <v>16</v>
      </c>
      <c r="S33" s="15">
        <f>$S$35</f>
        <v>61.388</v>
      </c>
      <c r="T33" s="15">
        <f>$T$35</f>
        <v>61.388</v>
      </c>
      <c r="U33" s="15">
        <f>$U$35</f>
        <v>61.388</v>
      </c>
      <c r="V33" s="15">
        <f>$V$35</f>
        <v>61.388</v>
      </c>
    </row>
    <row r="34" spans="1:22" ht="27.75" customHeight="1">
      <c r="A34" s="24"/>
      <c r="B34" s="25"/>
      <c r="C34" s="26"/>
      <c r="D34" s="26"/>
      <c r="E34" s="26"/>
      <c r="F34" s="26"/>
      <c r="G34" s="6"/>
      <c r="H34" s="7"/>
      <c r="I34" s="24"/>
      <c r="J34" s="25"/>
      <c r="K34" s="26"/>
      <c r="L34" s="26"/>
      <c r="M34" s="26"/>
      <c r="N34" s="26"/>
      <c r="O34" s="6"/>
      <c r="P34" s="7"/>
      <c r="Q34" s="24"/>
      <c r="R34" s="25"/>
      <c r="S34" s="26"/>
      <c r="T34" s="26"/>
      <c r="U34" s="26"/>
      <c r="V34" s="26"/>
    </row>
    <row r="35" spans="1:22" s="30" customFormat="1" ht="28.5" customHeight="1">
      <c r="A35" s="27"/>
      <c r="B35" s="28" t="s">
        <v>16</v>
      </c>
      <c r="C35" s="29">
        <f>SUM(C36:C39)</f>
        <v>732.388</v>
      </c>
      <c r="D35" s="29">
        <f>SUM(D36:D39)</f>
        <v>1215.038</v>
      </c>
      <c r="E35" s="29">
        <f>SUM(E36:E39)</f>
        <v>1908.4879999999998</v>
      </c>
      <c r="F35" s="29">
        <f>SUM(F36:F39)</f>
        <v>2809.0679999999998</v>
      </c>
      <c r="G35" s="11"/>
      <c r="H35" s="12"/>
      <c r="I35" s="27"/>
      <c r="J35" s="28" t="s">
        <v>16</v>
      </c>
      <c r="K35" s="29">
        <f>K36-K37+K38+K39+K40</f>
        <v>581.028</v>
      </c>
      <c r="L35" s="29">
        <f>L36-L37+L38+L39+L40</f>
        <v>1052.9180000000001</v>
      </c>
      <c r="M35" s="29">
        <f>M36-M37+M38+M39+M40</f>
        <v>1494.3279999999997</v>
      </c>
      <c r="N35" s="29">
        <f>N36-N37+N38+N39+N40</f>
        <v>2337.008</v>
      </c>
      <c r="O35" s="11"/>
      <c r="P35" s="12"/>
      <c r="Q35" s="27"/>
      <c r="R35" s="28" t="s">
        <v>16</v>
      </c>
      <c r="S35" s="29">
        <f>SUM(S36:S38)</f>
        <v>61.388</v>
      </c>
      <c r="T35" s="29">
        <f>SUM(T36:T38)</f>
        <v>61.388</v>
      </c>
      <c r="U35" s="29">
        <f>SUM(U36:U38)</f>
        <v>61.388</v>
      </c>
      <c r="V35" s="29">
        <f>SUM(V36:V38)</f>
        <v>61.388</v>
      </c>
    </row>
    <row r="36" spans="1:22" s="18" customFormat="1" ht="28.5" customHeight="1">
      <c r="A36" s="31"/>
      <c r="B36" s="32" t="s">
        <v>35</v>
      </c>
      <c r="C36" s="15">
        <f>'[1]составляющие услуг'!$C$5</f>
        <v>671</v>
      </c>
      <c r="D36" s="15">
        <f>'[1]составляющие услуг'!$D$5</f>
        <v>1153.65</v>
      </c>
      <c r="E36" s="15">
        <f>'[1]составляющие услуг'!$E$5</f>
        <v>1847.1</v>
      </c>
      <c r="F36" s="15">
        <f>'[1]составляющие услуг'!$F$5</f>
        <v>2747.68</v>
      </c>
      <c r="G36" s="16"/>
      <c r="H36" s="17"/>
      <c r="I36" s="31"/>
      <c r="J36" s="32" t="s">
        <v>35</v>
      </c>
      <c r="K36" s="15">
        <f>'[1]составляющие услуг'!$C$5</f>
        <v>671</v>
      </c>
      <c r="L36" s="15">
        <f>'[1]составляющие услуг'!$D$5</f>
        <v>1153.65</v>
      </c>
      <c r="M36" s="15">
        <f>'[1]составляющие услуг'!$E$5</f>
        <v>1847.1</v>
      </c>
      <c r="N36" s="15">
        <f>'[1]составляющие услуг'!$F$5</f>
        <v>2747.68</v>
      </c>
      <c r="O36" s="16"/>
      <c r="P36" s="17"/>
      <c r="Q36" s="31"/>
      <c r="R36" s="32" t="s">
        <v>36</v>
      </c>
      <c r="S36" s="15">
        <f>'[1]составляющие услуг'!$C$10</f>
        <v>59</v>
      </c>
      <c r="T36" s="15">
        <f>'[1]составляющие услуг'!$C$10</f>
        <v>59</v>
      </c>
      <c r="U36" s="15">
        <f>'[1]составляющие услуг'!$C$10</f>
        <v>59</v>
      </c>
      <c r="V36" s="15">
        <f>'[1]составляющие услуг'!$C$10</f>
        <v>59</v>
      </c>
    </row>
    <row r="37" spans="1:22" s="18" customFormat="1" ht="28.5" customHeight="1">
      <c r="A37" s="31"/>
      <c r="B37" s="32" t="s">
        <v>36</v>
      </c>
      <c r="C37" s="15">
        <f>'[1]составляющие услуг'!$C$10</f>
        <v>59</v>
      </c>
      <c r="D37" s="15">
        <f>'[1]составляющие услуг'!$C$10</f>
        <v>59</v>
      </c>
      <c r="E37" s="15">
        <f>'[1]составляющие услуг'!$C$10</f>
        <v>59</v>
      </c>
      <c r="F37" s="15">
        <f>'[1]составляющие услуг'!$C$10</f>
        <v>59</v>
      </c>
      <c r="G37" s="16"/>
      <c r="H37" s="17"/>
      <c r="I37" s="33"/>
      <c r="J37" s="34" t="s">
        <v>37</v>
      </c>
      <c r="K37" s="35">
        <f>'[1]составляющие услуг'!$C$7</f>
        <v>151.36</v>
      </c>
      <c r="L37" s="35">
        <f>'[1]составляющие услуг'!$D$7</f>
        <v>162.12</v>
      </c>
      <c r="M37" s="35">
        <f>'[1]составляющие услуг'!$E$7</f>
        <v>414.16</v>
      </c>
      <c r="N37" s="35">
        <f>'[1]составляющие услуг'!$F$7</f>
        <v>472.06</v>
      </c>
      <c r="O37" s="36"/>
      <c r="P37" s="17"/>
      <c r="Q37" s="31"/>
      <c r="R37" s="32" t="s">
        <v>38</v>
      </c>
      <c r="S37" s="15">
        <f>'[1]составляющие услуг'!$C$11</f>
        <v>2.149</v>
      </c>
      <c r="T37" s="15">
        <f>'[1]составляющие услуг'!$C$11</f>
        <v>2.149</v>
      </c>
      <c r="U37" s="15">
        <f>'[1]составляющие услуг'!$C$11</f>
        <v>2.149</v>
      </c>
      <c r="V37" s="15">
        <f>'[1]составляющие услуг'!$C$11</f>
        <v>2.149</v>
      </c>
    </row>
    <row r="38" spans="1:22" s="18" customFormat="1" ht="28.5" customHeight="1">
      <c r="A38" s="31"/>
      <c r="B38" s="32" t="s">
        <v>39</v>
      </c>
      <c r="C38" s="15">
        <f>'[1]составляющие услуг'!$C$11</f>
        <v>2.149</v>
      </c>
      <c r="D38" s="15">
        <f>'[1]составляющие услуг'!$C$11</f>
        <v>2.149</v>
      </c>
      <c r="E38" s="15">
        <f>'[1]составляющие услуг'!$C$11</f>
        <v>2.149</v>
      </c>
      <c r="F38" s="15">
        <f>'[1]составляющие услуг'!$C$11</f>
        <v>2.149</v>
      </c>
      <c r="G38" s="16"/>
      <c r="H38" s="17"/>
      <c r="I38" s="31"/>
      <c r="J38" s="32" t="s">
        <v>36</v>
      </c>
      <c r="K38" s="15">
        <f>'[1]составляющие услуг'!$C$10</f>
        <v>59</v>
      </c>
      <c r="L38" s="15">
        <f>'[1]составляющие услуг'!$C$10</f>
        <v>59</v>
      </c>
      <c r="M38" s="15">
        <f>'[1]составляющие услуг'!$C$10</f>
        <v>59</v>
      </c>
      <c r="N38" s="15">
        <f>'[1]составляющие услуг'!$C$10</f>
        <v>59</v>
      </c>
      <c r="O38" s="16"/>
      <c r="P38" s="17"/>
      <c r="Q38" s="31"/>
      <c r="R38" s="32" t="s">
        <v>40</v>
      </c>
      <c r="S38" s="15">
        <f>'[1]составляющие услуг'!$C$12</f>
        <v>0.239</v>
      </c>
      <c r="T38" s="15">
        <f>'[1]составляющие услуг'!$C$12</f>
        <v>0.239</v>
      </c>
      <c r="U38" s="15">
        <f>'[1]составляющие услуг'!$C$12</f>
        <v>0.239</v>
      </c>
      <c r="V38" s="15">
        <f>'[1]составляющие услуг'!$C$12</f>
        <v>0.239</v>
      </c>
    </row>
    <row r="39" spans="1:22" s="18" customFormat="1" ht="28.5" customHeight="1">
      <c r="A39" s="31"/>
      <c r="B39" s="32" t="s">
        <v>40</v>
      </c>
      <c r="C39" s="15">
        <f>'[1]составляющие услуг'!$C$12</f>
        <v>0.239</v>
      </c>
      <c r="D39" s="15">
        <f>'[1]составляющие услуг'!$C$12</f>
        <v>0.239</v>
      </c>
      <c r="E39" s="15">
        <f>'[1]составляющие услуг'!$C$12</f>
        <v>0.239</v>
      </c>
      <c r="F39" s="15">
        <f>'[1]составляющие услуг'!$C$12</f>
        <v>0.239</v>
      </c>
      <c r="G39" s="16"/>
      <c r="H39" s="17"/>
      <c r="I39" s="31"/>
      <c r="J39" s="32" t="s">
        <v>38</v>
      </c>
      <c r="K39" s="15">
        <f>'[1]составляющие услуг'!$C$11</f>
        <v>2.149</v>
      </c>
      <c r="L39" s="15">
        <f>'[1]составляющие услуг'!$C$11</f>
        <v>2.149</v>
      </c>
      <c r="M39" s="15">
        <f>'[1]составляющие услуг'!$C$11</f>
        <v>2.149</v>
      </c>
      <c r="N39" s="15">
        <f>'[1]составляющие услуг'!$C$11</f>
        <v>2.149</v>
      </c>
      <c r="O39" s="16"/>
      <c r="P39" s="23"/>
      <c r="Q39" s="3"/>
      <c r="R39" s="3"/>
      <c r="S39" s="3"/>
      <c r="T39" s="3"/>
      <c r="U39" s="3"/>
      <c r="V39" s="3"/>
    </row>
    <row r="40" spans="7:16" ht="28.5" customHeight="1">
      <c r="G40" s="37"/>
      <c r="H40" s="38"/>
      <c r="I40" s="31"/>
      <c r="J40" s="32" t="s">
        <v>40</v>
      </c>
      <c r="K40" s="15">
        <f>'[1]составляющие услуг'!$C$12</f>
        <v>0.239</v>
      </c>
      <c r="L40" s="15">
        <f>'[1]составляющие услуг'!$C$12</f>
        <v>0.239</v>
      </c>
      <c r="M40" s="15">
        <f>'[1]составляющие услуг'!$C$12</f>
        <v>0.239</v>
      </c>
      <c r="N40" s="15">
        <f>'[1]составляющие услуг'!$C$12</f>
        <v>0.239</v>
      </c>
      <c r="O40" s="16"/>
      <c r="P40" s="37"/>
    </row>
  </sheetData>
  <sheetProtection sheet="1" formatCells="0" formatColumns="0" formatRows="0" insertColumns="0" insertRows="0" insertHyperlinks="0" deleteColumns="0" deleteRows="0"/>
  <mergeCells count="9">
    <mergeCell ref="A4:B5"/>
    <mergeCell ref="I4:J5"/>
    <mergeCell ref="Q4:R5"/>
    <mergeCell ref="A2:F2"/>
    <mergeCell ref="I2:N2"/>
    <mergeCell ref="Q2:V2"/>
    <mergeCell ref="A3:F3"/>
    <mergeCell ref="I3:N3"/>
    <mergeCell ref="Q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2" manualBreakCount="2">
    <brk id="7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smurygin-ms</cp:lastModifiedBy>
  <dcterms:created xsi:type="dcterms:W3CDTF">2012-04-24T06:40:58Z</dcterms:created>
  <dcterms:modified xsi:type="dcterms:W3CDTF">2012-04-24T06:52:45Z</dcterms:modified>
  <cp:category/>
  <cp:version/>
  <cp:contentType/>
  <cp:contentStatus/>
</cp:coreProperties>
</file>