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O9" i="1"/>
  <c r="N9"/>
  <c r="N8"/>
  <c r="N7"/>
  <c r="N6"/>
  <c r="O5"/>
  <c r="N5"/>
  <c r="N4"/>
  <c r="K9"/>
  <c r="J9"/>
  <c r="G9"/>
  <c r="C9"/>
  <c r="F9"/>
  <c r="B9"/>
  <c r="L8"/>
  <c r="J8"/>
  <c r="H8"/>
  <c r="F8"/>
  <c r="D8"/>
  <c r="B8"/>
  <c r="L7"/>
  <c r="J7"/>
  <c r="H7"/>
  <c r="F7"/>
  <c r="D7"/>
  <c r="B7"/>
  <c r="L6"/>
  <c r="J6"/>
  <c r="H6"/>
  <c r="F6"/>
  <c r="D6"/>
  <c r="B6"/>
  <c r="M5"/>
  <c r="L5"/>
  <c r="K5"/>
  <c r="J5"/>
  <c r="I5"/>
  <c r="H5"/>
  <c r="G5"/>
  <c r="E5"/>
  <c r="D5"/>
  <c r="C5"/>
  <c r="F5"/>
  <c r="B5"/>
  <c r="L4"/>
  <c r="J4"/>
  <c r="H4"/>
  <c r="F4"/>
  <c r="D4"/>
  <c r="B4"/>
</calcChain>
</file>

<file path=xl/sharedStrings.xml><?xml version="1.0" encoding="utf-8"?>
<sst xmlns="http://schemas.openxmlformats.org/spreadsheetml/2006/main" count="59" uniqueCount="17">
  <si>
    <t>Наименование поставщика</t>
  </si>
  <si>
    <t>ЗАО "Самарагорэнергосбыт"</t>
  </si>
  <si>
    <t>Объем покупки</t>
  </si>
  <si>
    <t>цена</t>
  </si>
  <si>
    <t>Октябрь 2010г.</t>
  </si>
  <si>
    <t>Ноябрь 2010г.</t>
  </si>
  <si>
    <t>Декабрь 2010г.</t>
  </si>
  <si>
    <t>Январь 2011г.</t>
  </si>
  <si>
    <t>-</t>
  </si>
  <si>
    <t>э/э, кВт*ч</t>
  </si>
  <si>
    <t>мощность, кВт</t>
  </si>
  <si>
    <t>э/э, руб/кВт*ч</t>
  </si>
  <si>
    <t>мощность, руб/кВт</t>
  </si>
  <si>
    <t>ООО "Тольяттиэнергосбыт"</t>
  </si>
  <si>
    <t>ОАО "Ульяновскэнерго"</t>
  </si>
  <si>
    <t>ОАО "Сибурэнергоменеджмент"</t>
  </si>
  <si>
    <t>ЗАО "Газэнергострой"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</si>
</sst>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" fontId="0" fillId="0" borderId="12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4" fontId="0" fillId="0" borderId="18" xfId="0" applyNumberFormat="1" applyBorder="1"/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/>
    <xf numFmtId="4" fontId="0" fillId="0" borderId="21" xfId="0" applyNumberFormat="1" applyBorder="1"/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3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" xfId="0" applyBorder="1"/>
    <xf numFmtId="4" fontId="0" fillId="2" borderId="1" xfId="0" applyNumberFormat="1" applyFill="1" applyBorder="1"/>
    <xf numFmtId="4" fontId="0" fillId="2" borderId="10" xfId="0" applyNumberFormat="1" applyFill="1" applyBorder="1" applyAlignment="1">
      <alignment horizontal="center"/>
    </xf>
    <xf numFmtId="4" fontId="0" fillId="2" borderId="10" xfId="0" applyNumberFormat="1" applyFill="1" applyBorder="1"/>
    <xf numFmtId="4" fontId="0" fillId="2" borderId="12" xfId="0" applyNumberFormat="1" applyFill="1" applyBorder="1"/>
    <xf numFmtId="4" fontId="0" fillId="2" borderId="1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2;&#1077;&#1078;&#1089;&#1080;&#1089;&#1090;&#1077;&#1084;&#1085;&#1099;&#1077;%20&#1087;&#1077;&#1088;&#1077;&#1090;&#1086;&#1082;&#1080;%202011/&#1071;&#1085;&#1074;&#1072;&#1088;&#1100;%202011/&#1051;&#1080;&#1089;&#1090;%20&#1089;&#1086;&#1089;&#1090;&#1086;&#1103;&#1085;&#1080;&#1103;%20&#1103;&#1085;&#1074;&#1072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(уточненная)"/>
      <sheetName val="Лист2"/>
      <sheetName val="Лист3"/>
    </sheetNames>
    <sheetDataSet>
      <sheetData sheetId="0" refreshError="1"/>
      <sheetData sheetId="1">
        <row r="23">
          <cell r="I23">
            <v>10165913</v>
          </cell>
          <cell r="J23">
            <v>2.0393182973334514</v>
          </cell>
          <cell r="X23">
            <v>2732790</v>
          </cell>
          <cell r="Y23">
            <v>1.8712613665887241</v>
          </cell>
          <cell r="AA23">
            <v>148680</v>
          </cell>
          <cell r="AB23">
            <v>2.5422819478073713</v>
          </cell>
          <cell r="AD23">
            <v>239256</v>
          </cell>
          <cell r="AE23">
            <v>2.9881738806968268</v>
          </cell>
          <cell r="AG23">
            <v>1814568</v>
          </cell>
          <cell r="AH23">
            <v>1.8072115081936859</v>
          </cell>
        </row>
        <row r="24">
          <cell r="S24">
            <v>1023.958923076923</v>
          </cell>
          <cell r="X24">
            <v>195</v>
          </cell>
        </row>
        <row r="25">
          <cell r="I25">
            <v>10854818</v>
          </cell>
          <cell r="J25">
            <v>1.9615215022490473</v>
          </cell>
          <cell r="X25">
            <v>2624119</v>
          </cell>
          <cell r="Y25">
            <v>1.8297491355193878</v>
          </cell>
          <cell r="AA25">
            <v>136512</v>
          </cell>
          <cell r="AB25">
            <v>2.4520642873886547</v>
          </cell>
          <cell r="AD25">
            <v>243720</v>
          </cell>
          <cell r="AE25">
            <v>2.9881738806968268</v>
          </cell>
          <cell r="AG25">
            <v>2216376</v>
          </cell>
          <cell r="AH25">
            <v>1.7553933495760647</v>
          </cell>
        </row>
        <row r="26">
          <cell r="S26">
            <v>1037.349758064516</v>
          </cell>
          <cell r="X26">
            <v>248</v>
          </cell>
        </row>
        <row r="27">
          <cell r="I27">
            <v>12025147</v>
          </cell>
          <cell r="J27">
            <v>1.9081608806944315</v>
          </cell>
          <cell r="X27">
            <v>3122720</v>
          </cell>
          <cell r="Y27">
            <v>1.8351802114822975</v>
          </cell>
          <cell r="AA27">
            <v>149904</v>
          </cell>
          <cell r="AB27">
            <v>2.441071218913438</v>
          </cell>
          <cell r="AD27">
            <v>277008</v>
          </cell>
          <cell r="AE27">
            <v>2.9234032230116096</v>
          </cell>
          <cell r="AG27">
            <v>2545764</v>
          </cell>
          <cell r="AH27">
            <v>1.7320485991631587</v>
          </cell>
        </row>
        <row r="28">
          <cell r="S28">
            <v>1043.4295522388059</v>
          </cell>
          <cell r="X28">
            <v>268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уману"/>
      <sheetName val="Подписание"/>
      <sheetName val="марине"/>
      <sheetName val="Липкину служебка"/>
      <sheetName val="Сравнение с 2010 годом"/>
      <sheetName val="Лист3"/>
    </sheetNames>
    <sheetDataSet>
      <sheetData sheetId="0"/>
      <sheetData sheetId="1"/>
      <sheetData sheetId="2"/>
      <sheetData sheetId="3">
        <row r="45">
          <cell r="H45">
            <v>7390943</v>
          </cell>
        </row>
        <row r="47">
          <cell r="H47">
            <v>4035515</v>
          </cell>
        </row>
        <row r="57">
          <cell r="H57">
            <v>152928</v>
          </cell>
        </row>
        <row r="59">
          <cell r="H59">
            <v>251880</v>
          </cell>
        </row>
        <row r="61">
          <cell r="H61">
            <v>363240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Лист2"/>
      <sheetName val="Лист3"/>
    </sheetNames>
    <sheetDataSet>
      <sheetData sheetId="0">
        <row r="5">
          <cell r="X5">
            <v>3241157</v>
          </cell>
        </row>
        <row r="6">
          <cell r="R6">
            <v>349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4" sqref="P14"/>
    </sheetView>
  </sheetViews>
  <sheetFormatPr defaultRowHeight="15"/>
  <cols>
    <col min="1" max="1" width="30.85546875" customWidth="1"/>
    <col min="2" max="3" width="14" customWidth="1"/>
    <col min="4" max="4" width="12" customWidth="1"/>
    <col min="5" max="5" width="11.7109375" customWidth="1"/>
    <col min="6" max="6" width="13" customWidth="1"/>
    <col min="7" max="7" width="10.5703125" customWidth="1"/>
    <col min="8" max="8" width="11.28515625" customWidth="1"/>
    <col min="9" max="9" width="12" customWidth="1"/>
    <col min="10" max="10" width="12.42578125" bestFit="1" customWidth="1"/>
    <col min="13" max="13" width="9.7109375" customWidth="1"/>
    <col min="14" max="14" width="13.28515625" customWidth="1"/>
    <col min="16" max="16" width="10.140625" customWidth="1"/>
    <col min="17" max="17" width="10.7109375" customWidth="1"/>
  </cols>
  <sheetData>
    <row r="1" spans="1:17">
      <c r="A1" s="38"/>
      <c r="B1" s="16" t="s">
        <v>4</v>
      </c>
      <c r="C1" s="8"/>
      <c r="D1" s="8"/>
      <c r="E1" s="23"/>
      <c r="F1" s="7" t="s">
        <v>5</v>
      </c>
      <c r="G1" s="8"/>
      <c r="H1" s="8"/>
      <c r="I1" s="9"/>
      <c r="J1" s="16" t="s">
        <v>6</v>
      </c>
      <c r="K1" s="8"/>
      <c r="L1" s="8"/>
      <c r="M1" s="23"/>
      <c r="N1" s="7" t="s">
        <v>7</v>
      </c>
      <c r="O1" s="8"/>
      <c r="P1" s="8"/>
      <c r="Q1" s="9"/>
    </row>
    <row r="2" spans="1:17">
      <c r="A2" s="39"/>
      <c r="B2" s="17" t="s">
        <v>2</v>
      </c>
      <c r="C2" s="1"/>
      <c r="D2" s="1" t="s">
        <v>3</v>
      </c>
      <c r="E2" s="24"/>
      <c r="F2" s="10" t="s">
        <v>2</v>
      </c>
      <c r="G2" s="1"/>
      <c r="H2" s="1" t="s">
        <v>3</v>
      </c>
      <c r="I2" s="11"/>
      <c r="J2" s="17" t="s">
        <v>2</v>
      </c>
      <c r="K2" s="1"/>
      <c r="L2" s="1" t="s">
        <v>3</v>
      </c>
      <c r="M2" s="24"/>
      <c r="N2" s="10" t="s">
        <v>2</v>
      </c>
      <c r="O2" s="1"/>
      <c r="P2" s="1" t="s">
        <v>3</v>
      </c>
      <c r="Q2" s="11"/>
    </row>
    <row r="3" spans="1:17" ht="45">
      <c r="A3" s="40" t="s">
        <v>0</v>
      </c>
      <c r="B3" s="18" t="s">
        <v>9</v>
      </c>
      <c r="C3" s="2" t="s">
        <v>10</v>
      </c>
      <c r="D3" s="3" t="s">
        <v>11</v>
      </c>
      <c r="E3" s="25" t="s">
        <v>12</v>
      </c>
      <c r="F3" s="12" t="s">
        <v>9</v>
      </c>
      <c r="G3" s="2" t="s">
        <v>10</v>
      </c>
      <c r="H3" s="3" t="s">
        <v>11</v>
      </c>
      <c r="I3" s="13" t="s">
        <v>12</v>
      </c>
      <c r="J3" s="27" t="s">
        <v>9</v>
      </c>
      <c r="K3" s="3" t="s">
        <v>10</v>
      </c>
      <c r="L3" s="3" t="s">
        <v>11</v>
      </c>
      <c r="M3" s="25" t="s">
        <v>12</v>
      </c>
      <c r="N3" s="28" t="s">
        <v>9</v>
      </c>
      <c r="O3" s="3" t="s">
        <v>10</v>
      </c>
      <c r="P3" s="3" t="s">
        <v>11</v>
      </c>
      <c r="Q3" s="13" t="s">
        <v>12</v>
      </c>
    </row>
    <row r="4" spans="1:17">
      <c r="A4" s="40" t="s">
        <v>1</v>
      </c>
      <c r="B4" s="19">
        <f>'[1]2010 (уточненная)'!$I$23</f>
        <v>10165913</v>
      </c>
      <c r="C4" s="29" t="s">
        <v>8</v>
      </c>
      <c r="D4" s="29">
        <f>'[1]2010 (уточненная)'!$J$23</f>
        <v>2.0393182973334514</v>
      </c>
      <c r="E4" s="31" t="s">
        <v>8</v>
      </c>
      <c r="F4" s="21">
        <f>'[1]2010 (уточненная)'!$I$25</f>
        <v>10854818</v>
      </c>
      <c r="G4" s="29" t="s">
        <v>8</v>
      </c>
      <c r="H4" s="29">
        <f>'[1]2010 (уточненная)'!$J$25</f>
        <v>1.9615215022490473</v>
      </c>
      <c r="I4" s="35" t="s">
        <v>8</v>
      </c>
      <c r="J4" s="19">
        <f>'[1]2010 (уточненная)'!$I$27</f>
        <v>12025147</v>
      </c>
      <c r="K4" s="29" t="s">
        <v>8</v>
      </c>
      <c r="L4" s="4">
        <f>'[1]2010 (уточненная)'!$J$27</f>
        <v>1.9081608806944315</v>
      </c>
      <c r="M4" s="31" t="s">
        <v>8</v>
      </c>
      <c r="N4" s="21">
        <f>'[2]Липкину служебка'!$H$45+'[2]Липкину служебка'!$H$47</f>
        <v>11426458</v>
      </c>
      <c r="O4" s="29" t="s">
        <v>8</v>
      </c>
      <c r="P4" s="43"/>
      <c r="Q4" s="44"/>
    </row>
    <row r="5" spans="1:17">
      <c r="A5" s="40" t="s">
        <v>13</v>
      </c>
      <c r="B5" s="19">
        <f>'[1]2010 (уточненная)'!$X$23</f>
        <v>2732790</v>
      </c>
      <c r="C5" s="29">
        <f>'[1]2010 (уточненная)'!$X$24</f>
        <v>195</v>
      </c>
      <c r="D5" s="29">
        <f>'[1]2010 (уточненная)'!$Y$23</f>
        <v>1.8712613665887241</v>
      </c>
      <c r="E5" s="26">
        <f>'[1]2010 (уточненная)'!$S$24</f>
        <v>1023.958923076923</v>
      </c>
      <c r="F5" s="21">
        <f>'[1]2010 (уточненная)'!$X$25</f>
        <v>2624119</v>
      </c>
      <c r="G5" s="4">
        <f>'[1]2010 (уточненная)'!$X$26</f>
        <v>248</v>
      </c>
      <c r="H5" s="29">
        <f>'[1]2010 (уточненная)'!$Y$25</f>
        <v>1.8297491355193878</v>
      </c>
      <c r="I5" s="14">
        <f>'[1]2010 (уточненная)'!$S$26</f>
        <v>1037.349758064516</v>
      </c>
      <c r="J5" s="19">
        <f>'[1]2010 (уточненная)'!$X$27</f>
        <v>3122720</v>
      </c>
      <c r="K5" s="4">
        <f>'[1]2010 (уточненная)'!$X$28</f>
        <v>268</v>
      </c>
      <c r="L5" s="4">
        <f>'[1]2010 (уточненная)'!$Y$27</f>
        <v>1.8351802114822975</v>
      </c>
      <c r="M5" s="26">
        <f>'[1]2010 (уточненная)'!$S$28</f>
        <v>1043.4295522388059</v>
      </c>
      <c r="N5" s="21">
        <f>'[3]2011'!$X$5</f>
        <v>3241157</v>
      </c>
      <c r="O5" s="4">
        <f>'[3]2011'!$R$6</f>
        <v>349</v>
      </c>
      <c r="P5" s="43"/>
      <c r="Q5" s="45"/>
    </row>
    <row r="6" spans="1:17">
      <c r="A6" s="40" t="s">
        <v>14</v>
      </c>
      <c r="B6" s="19">
        <f>'[1]2010 (уточненная)'!$AA$23</f>
        <v>148680</v>
      </c>
      <c r="C6" s="29" t="s">
        <v>8</v>
      </c>
      <c r="D6" s="29">
        <f>'[1]2010 (уточненная)'!$AB$23</f>
        <v>2.5422819478073713</v>
      </c>
      <c r="E6" s="31" t="s">
        <v>8</v>
      </c>
      <c r="F6" s="21">
        <f>'[1]2010 (уточненная)'!$AA$25</f>
        <v>136512</v>
      </c>
      <c r="G6" s="29" t="s">
        <v>8</v>
      </c>
      <c r="H6" s="29">
        <f>'[1]2010 (уточненная)'!$AB$25</f>
        <v>2.4520642873886547</v>
      </c>
      <c r="I6" s="35" t="s">
        <v>8</v>
      </c>
      <c r="J6" s="19">
        <f>'[1]2010 (уточненная)'!$AA$27</f>
        <v>149904</v>
      </c>
      <c r="K6" s="29" t="s">
        <v>8</v>
      </c>
      <c r="L6" s="4">
        <f>'[1]2010 (уточненная)'!$AB$27</f>
        <v>2.441071218913438</v>
      </c>
      <c r="M6" s="31" t="s">
        <v>8</v>
      </c>
      <c r="N6" s="21">
        <f>'[2]Липкину служебка'!$H$57</f>
        <v>152928</v>
      </c>
      <c r="O6" s="29"/>
      <c r="P6" s="43"/>
      <c r="Q6" s="44"/>
    </row>
    <row r="7" spans="1:17">
      <c r="A7" s="40" t="s">
        <v>15</v>
      </c>
      <c r="B7" s="19">
        <f>'[1]2010 (уточненная)'!$AD$23</f>
        <v>239256</v>
      </c>
      <c r="C7" s="29" t="s">
        <v>8</v>
      </c>
      <c r="D7" s="29">
        <f>'[1]2010 (уточненная)'!$AE$23</f>
        <v>2.9881738806968268</v>
      </c>
      <c r="E7" s="31" t="s">
        <v>8</v>
      </c>
      <c r="F7" s="21">
        <f>'[1]2010 (уточненная)'!$AD$25</f>
        <v>243720</v>
      </c>
      <c r="G7" s="29" t="s">
        <v>8</v>
      </c>
      <c r="H7" s="29">
        <f>'[1]2010 (уточненная)'!$AE$25</f>
        <v>2.9881738806968268</v>
      </c>
      <c r="I7" s="35" t="s">
        <v>8</v>
      </c>
      <c r="J7" s="19">
        <f>'[1]2010 (уточненная)'!$AD$27</f>
        <v>277008</v>
      </c>
      <c r="K7" s="29" t="s">
        <v>8</v>
      </c>
      <c r="L7" s="4">
        <f>'[1]2010 (уточненная)'!$AE$27</f>
        <v>2.9234032230116096</v>
      </c>
      <c r="M7" s="31" t="s">
        <v>8</v>
      </c>
      <c r="N7" s="21">
        <f>'[2]Липкину служебка'!$H$59</f>
        <v>251880</v>
      </c>
      <c r="O7" s="29"/>
      <c r="P7" s="43"/>
      <c r="Q7" s="44"/>
    </row>
    <row r="8" spans="1:17" ht="15.75" thickBot="1">
      <c r="A8" s="41" t="s">
        <v>16</v>
      </c>
      <c r="B8" s="20">
        <f>'[1]2010 (уточненная)'!$AG$23</f>
        <v>1814568</v>
      </c>
      <c r="C8" s="30" t="s">
        <v>8</v>
      </c>
      <c r="D8" s="30">
        <f>'[1]2010 (уточненная)'!$AH$23</f>
        <v>1.8072115081936859</v>
      </c>
      <c r="E8" s="32" t="s">
        <v>8</v>
      </c>
      <c r="F8" s="22">
        <f>'[1]2010 (уточненная)'!$AG$25</f>
        <v>2216376</v>
      </c>
      <c r="G8" s="30" t="s">
        <v>8</v>
      </c>
      <c r="H8" s="30">
        <f>'[1]2010 (уточненная)'!$AH$25</f>
        <v>1.7553933495760647</v>
      </c>
      <c r="I8" s="36" t="s">
        <v>8</v>
      </c>
      <c r="J8" s="20">
        <f>'[1]2010 (уточненная)'!$AG$27</f>
        <v>2545764</v>
      </c>
      <c r="K8" s="30" t="s">
        <v>8</v>
      </c>
      <c r="L8" s="15">
        <f>'[1]2010 (уточненная)'!$AH$27</f>
        <v>1.7320485991631587</v>
      </c>
      <c r="M8" s="32" t="s">
        <v>8</v>
      </c>
      <c r="N8" s="22">
        <f>'[2]Липкину служебка'!$H$61</f>
        <v>363240</v>
      </c>
      <c r="O8" s="30"/>
      <c r="P8" s="46"/>
      <c r="Q8" s="47"/>
    </row>
    <row r="9" spans="1:17" ht="15.75" thickBot="1">
      <c r="A9" s="42"/>
      <c r="B9" s="34">
        <f>SUM(B4:B8)</f>
        <v>15101207</v>
      </c>
      <c r="C9" s="34">
        <f>SUM(C4:C8)</f>
        <v>195</v>
      </c>
      <c r="D9" s="5"/>
      <c r="E9" s="33"/>
      <c r="F9" s="37">
        <f>SUM(F4:F8)</f>
        <v>16075545</v>
      </c>
      <c r="G9" s="37">
        <f>SUM(G4:G8)</f>
        <v>248</v>
      </c>
      <c r="H9" s="5"/>
      <c r="I9" s="6"/>
      <c r="J9" s="34">
        <f>SUM(J4:J8)</f>
        <v>18120543</v>
      </c>
      <c r="K9" s="34">
        <f>SUM(K4:K8)</f>
        <v>268</v>
      </c>
      <c r="L9" s="5"/>
      <c r="M9" s="33"/>
      <c r="N9" s="37">
        <f>SUM(N4:N8)</f>
        <v>15435663</v>
      </c>
      <c r="O9" s="5">
        <f>SUM(O5:O8)</f>
        <v>349</v>
      </c>
      <c r="P9" s="5"/>
      <c r="Q9" s="6"/>
    </row>
  </sheetData>
  <mergeCells count="13">
    <mergeCell ref="A1:A2"/>
    <mergeCell ref="J1:M1"/>
    <mergeCell ref="J2:K2"/>
    <mergeCell ref="L2:M2"/>
    <mergeCell ref="N1:Q1"/>
    <mergeCell ref="N2:O2"/>
    <mergeCell ref="P2:Q2"/>
    <mergeCell ref="B2:C2"/>
    <mergeCell ref="D2:E2"/>
    <mergeCell ref="F2:G2"/>
    <mergeCell ref="B1:E1"/>
    <mergeCell ref="F1:I1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2011-02-16T08:46:26Z</dcterms:modified>
</cp:coreProperties>
</file>