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C38" i="1" l="1"/>
  <c r="C20" i="1" l="1"/>
  <c r="C19" i="1"/>
  <c r="C13" i="1"/>
  <c r="C12" i="1"/>
  <c r="C11" i="1"/>
  <c r="B38" i="1"/>
  <c r="B20" i="1" l="1"/>
  <c r="B19" i="1"/>
  <c r="B13" i="1"/>
  <c r="B12" i="1"/>
  <c r="B11" i="1"/>
  <c r="B34" i="3"/>
  <c r="B36" i="3" l="1"/>
  <c r="B37" i="3"/>
  <c r="B35" i="3"/>
  <c r="E38" i="1" l="1"/>
  <c r="D38" i="1"/>
  <c r="E38" i="3"/>
  <c r="D38" i="3"/>
  <c r="C38" i="3"/>
  <c r="B38" i="3"/>
  <c r="D20" i="3" l="1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D20" i="1"/>
  <c r="D19" i="1"/>
  <c r="D13" i="1"/>
  <c r="D12" i="1"/>
  <c r="D11" i="1"/>
  <c r="C20" i="3"/>
  <c r="C19" i="3"/>
  <c r="C13" i="3"/>
  <c r="C12" i="3"/>
  <c r="C11" i="3"/>
  <c r="E20" i="1"/>
  <c r="E19" i="1"/>
  <c r="E13" i="1"/>
  <c r="E12" i="1"/>
  <c r="E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<sst xmlns="http://schemas.openxmlformats.org/spreadsheetml/2006/main" count="69" uniqueCount="25">
  <si>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</si>
  <si>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</si>
  <si>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</si>
  <si>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</si>
  <si>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</si>
  <si>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</si>
  <si>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</si>
  <si>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</si>
  <si>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</si>
  <si>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</si>
  <si>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</si>
  <si>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</si>
  <si>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</si>
  <si>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</si>
  <si>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</si>
  <si>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</si>
  <si>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</si>
  <si>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</si>
  <si>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</si>
  <si>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</si>
  <si>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</si>
  <si>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</si>
  <si>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</si>
  <si>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</si>
  <si>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не менее 10МВт: 5,10%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</si>
</sst>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20160710_SAMARAEN_PSAMARAE_06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56;&#1040;&#1057;&#1063;&#1045;&#1058;%20&#1062;&#1045;&#1053;%20&#1048;&#1102;&#1085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1042,28</v>
          </cell>
        </row>
        <row r="12">
          <cell r="B12" t="str">
            <v>1939,34</v>
          </cell>
        </row>
        <row r="13">
          <cell r="B13" t="str">
            <v>3633,16</v>
          </cell>
        </row>
        <row r="15">
          <cell r="B15" t="str">
            <v>1042,28</v>
          </cell>
        </row>
        <row r="16">
          <cell r="B16" t="str">
            <v>2717,59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3.01</v>
          </cell>
        </row>
        <row r="14">
          <cell r="B14">
            <v>1.089</v>
          </cell>
        </row>
        <row r="15">
          <cell r="B15">
            <v>0.30599999999999999</v>
          </cell>
        </row>
        <row r="16">
          <cell r="B16">
            <v>1.617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22" zoomScale="80" zoomScaleNormal="80" workbookViewId="0">
      <selection activeCell="B34" sqref="B34:E34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42522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[1]Лист1!$B$11+ROUND([1]Лист1!$B$11*0.051*1.42,2)+B$38</f>
        <v>2197.1099999999997</v>
      </c>
      <c r="C11" s="24">
        <f>[1]Лист1!$B$11+ROUND([1]Лист1!$B$11*0.051*1.42,2)+C$38</f>
        <v>2765.79</v>
      </c>
      <c r="D11" s="24">
        <f>[1]Лист1!$B$11+ROUND([1]Лист1!$B$11*0.051*1.42,2)+D$38</f>
        <v>3586.96</v>
      </c>
      <c r="E11" s="24">
        <f>[1]Лист1!$B$11+ROUND([1]Лист1!$B$11*0.051*1.42,2)+E$38</f>
        <v>4644.6500000000005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[1]Лист1!$B$12+ROUND([1]Лист1!$B$12*0.051*1.42,2)+B$38</f>
        <v>3159.14</v>
      </c>
      <c r="C12" s="24">
        <f>[1]Лист1!$B$12+ROUND([1]Лист1!$B$12*0.051*1.42,2)+C$38</f>
        <v>3727.8199999999997</v>
      </c>
      <c r="D12" s="24">
        <f>[1]Лист1!$B$12+ROUND([1]Лист1!$B$12*0.051*1.42,2)+D$38</f>
        <v>4548.99</v>
      </c>
      <c r="E12" s="24">
        <f>[1]Лист1!$B$12+ROUND([1]Лист1!$B$12*0.051*1.42,2)+E$38</f>
        <v>5606.68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[1]Лист1!$B$13+ROUND([1]Лист1!$B$13*0.051*1.42,2)+B$38</f>
        <v>4975.62</v>
      </c>
      <c r="C13" s="24">
        <f>[1]Лист1!$B$13+ROUND([1]Лист1!$B$13*0.051*1.42,2)+C$38</f>
        <v>5544.3</v>
      </c>
      <c r="D13" s="24">
        <f>[1]Лист1!$B$13+ROUND([1]Лист1!$B$13*0.051*1.42,2)+D$38</f>
        <v>6365.47</v>
      </c>
      <c r="E13" s="24">
        <f>[1]Лист1!$B$13+ROUND([1]Лист1!$B$13*0.051*1.42,2)+E$38</f>
        <v>7423.16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[1]Лист1!$B$15+ROUND([1]Лист1!$B$15*0.051*1.42,2)+B$38</f>
        <v>2197.1099999999997</v>
      </c>
      <c r="C19" s="24">
        <f>[1]Лист1!$B$15+ROUND([1]Лист1!$B$15*0.051*1.42,2)+C$38</f>
        <v>2765.79</v>
      </c>
      <c r="D19" s="24">
        <f>[1]Лист1!$B$15+ROUND([1]Лист1!$B$15*0.051*1.42,2)+D$38</f>
        <v>3586.96</v>
      </c>
      <c r="E19" s="24">
        <f>[1]Лист1!$B$15+ROUND([1]Лист1!$B$15*0.051*1.42,2)+E$38</f>
        <v>4644.6500000000005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[1]Лист1!$B$16+ROUND([1]Лист1!$B$16*0.051*1.42,2)+B$38</f>
        <v>3993.75</v>
      </c>
      <c r="C20" s="24">
        <f>[1]Лист1!$B$16+ROUND([1]Лист1!$B$16*0.051*1.42,2)+C$38</f>
        <v>4562.43</v>
      </c>
      <c r="D20" s="24">
        <f>[1]Лист1!$B$16+ROUND([1]Лист1!$B$16*0.051*1.42,2)+D$38</f>
        <v>5383.6</v>
      </c>
      <c r="E20" s="24">
        <f>[1]Лист1!$B$16+ROUND([1]Лист1!$B$16*0.051*1.42,2)+E$38</f>
        <v>6441.2900000000009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38" t="s">
        <v>24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1076.3399999999999</v>
      </c>
      <c r="C33" s="26">
        <f>[2]услуги!$C$5</f>
        <v>1645.02</v>
      </c>
      <c r="D33" s="26">
        <f>[2]услуги!$D$5</f>
        <v>2466.19</v>
      </c>
      <c r="E33" s="27">
        <f>[2]услуги!$E$5</f>
        <v>3523.88</v>
      </c>
    </row>
    <row r="34" spans="1:5" ht="150" x14ac:dyDescent="0.25">
      <c r="A34" s="15" t="s">
        <v>21</v>
      </c>
      <c r="B34" s="33">
        <f>[2]услуги!$B$13</f>
        <v>3.01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1.089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0.30599999999999999</v>
      </c>
      <c r="C36" s="30"/>
      <c r="D36" s="30"/>
      <c r="E36" s="31"/>
    </row>
    <row r="37" spans="1:5" ht="30.75" thickBot="1" x14ac:dyDescent="0.3">
      <c r="A37" s="16" t="s">
        <v>18</v>
      </c>
      <c r="B37" s="29">
        <f>[2]услуги!$B$16</f>
        <v>1.617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1079.3499999999999</v>
      </c>
      <c r="C38" s="17">
        <f>C33+B34</f>
        <v>1648.03</v>
      </c>
      <c r="D38" s="17">
        <f>D33+B34</f>
        <v>2469.2000000000003</v>
      </c>
      <c r="E38" s="18">
        <f>E33+B34</f>
        <v>3526.8900000000003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0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42522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[1]Лист1!$B$11+ROUND([1]Лист1!$B$11*0.051*1.42,2)+B$38</f>
        <v>1120.77</v>
      </c>
      <c r="C11" s="24">
        <f>[1]Лист1!$B$11+ROUND([1]Лист1!$B$11*0.051*1.42,2)+C$38</f>
        <v>1120.77</v>
      </c>
      <c r="D11" s="24">
        <f>[1]Лист1!$B$11+ROUND([1]Лист1!$B$11*0.051*1.42,2)+D$38</f>
        <v>1120.77</v>
      </c>
      <c r="E11" s="24">
        <f>[1]Лист1!$B$11+ROUND([1]Лист1!$B$11*0.051*1.42,2)+E$38</f>
        <v>1120.77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[1]Лист1!$B$12+ROUND([1]Лист1!$B$12*0.051*1.42,2)+B$38</f>
        <v>2082.8000000000002</v>
      </c>
      <c r="C12" s="24">
        <f>[1]Лист1!$B$12+ROUND([1]Лист1!$B$12*0.051*1.42,2)+C$38</f>
        <v>2082.8000000000002</v>
      </c>
      <c r="D12" s="24">
        <f>[1]Лист1!$B$12+ROUND([1]Лист1!$B$12*0.051*1.42,2)+D$38</f>
        <v>2082.8000000000002</v>
      </c>
      <c r="E12" s="24">
        <f>[1]Лист1!$B$12+ROUND([1]Лист1!$B$12*0.051*1.42,2)+E$38</f>
        <v>2082.8000000000002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[1]Лист1!$B$13+ROUND([1]Лист1!$B$13*0.051*1.42,2)+B$38</f>
        <v>3899.28</v>
      </c>
      <c r="C13" s="24">
        <f>[1]Лист1!$B$13+ROUND([1]Лист1!$B$13*0.051*1.42,2)+C$38</f>
        <v>3899.28</v>
      </c>
      <c r="D13" s="24">
        <f>[1]Лист1!$B$13+ROUND([1]Лист1!$B$13*0.051*1.42,2)+D$38</f>
        <v>3899.28</v>
      </c>
      <c r="E13" s="24">
        <f>[1]Лист1!$B$13+ROUND([1]Лист1!$B$13*0.051*1.42,2)+E$38</f>
        <v>3899.28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[1]Лист1!$B$15+ROUND([1]Лист1!$B$15*0.051*1.42,2)+B$38</f>
        <v>1120.77</v>
      </c>
      <c r="C19" s="24">
        <f>[1]Лист1!$B$15+ROUND([1]Лист1!$B$15*0.051*1.42,2)+C$38</f>
        <v>1120.77</v>
      </c>
      <c r="D19" s="24">
        <f>[1]Лист1!$B$15+ROUND([1]Лист1!$B$15*0.051*1.42,2)+D$38</f>
        <v>1120.77</v>
      </c>
      <c r="E19" s="24">
        <f>[1]Лист1!$B$15+ROUND([1]Лист1!$B$15*0.051*1.42,2)+E$38</f>
        <v>1120.77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[1]Лист1!$B$16+ROUND([1]Лист1!$B$16*0.051*1.42,2)+B$38</f>
        <v>2917.4100000000003</v>
      </c>
      <c r="C20" s="24">
        <f>[1]Лист1!$B$16+ROUND([1]Лист1!$B$16*0.051*1.42,2)+C$38</f>
        <v>2917.4100000000003</v>
      </c>
      <c r="D20" s="24">
        <f>[1]Лист1!$B$16+ROUND([1]Лист1!$B$16*0.051*1.42,2)+D$38</f>
        <v>2917.4100000000003</v>
      </c>
      <c r="E20" s="24">
        <f>[1]Лист1!$B$16+ROUND([1]Лист1!$B$16*0.051*1.42,2)+E$38</f>
        <v>2917.4100000000003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24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0">
        <f>'через сети'!B34:E34</f>
        <v>3.01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1.089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0.30599999999999999</v>
      </c>
      <c r="C36" s="41"/>
      <c r="D36" s="41"/>
      <c r="E36" s="42"/>
    </row>
    <row r="37" spans="1:5" ht="30.75" thickBot="1" x14ac:dyDescent="0.3">
      <c r="A37" s="16" t="s">
        <v>18</v>
      </c>
      <c r="B37" s="40">
        <f>'через сети'!B37:E37</f>
        <v>1.617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3.01</v>
      </c>
      <c r="C38" s="17">
        <f>B34</f>
        <v>3.01</v>
      </c>
      <c r="D38" s="17">
        <f>B34</f>
        <v>3.01</v>
      </c>
      <c r="E38" s="19">
        <f>B34</f>
        <v>3.01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2016-07-13T04:42:20Z</dcterms:modified>
</cp:coreProperties>
</file>