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4 апрель 2017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71" i="10" l="1"/>
  <c r="E59" i="10"/>
  <c r="C42" i="10"/>
  <c r="F31" i="10"/>
  <c r="F71" i="9"/>
  <c r="E59" i="9"/>
  <c r="C42" i="9"/>
  <c r="F31" i="9"/>
  <c r="G8" i="9" l="1"/>
  <c r="I8" i="9" l="1"/>
  <c r="H8" i="9" l="1"/>
  <c r="J8" i="9"/>
  <c r="G8" i="10"/>
  <c r="J8" i="10" l="1"/>
  <c r="I8" i="10"/>
  <c r="H8" i="10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<sst xmlns="http://schemas.openxmlformats.org/spreadsheetml/2006/main" count="138" uniqueCount="63">
  <si>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</si>
  <si>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</si>
  <si>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</si>
  <si>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</si>
  <si>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</si>
  <si>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</si>
  <si>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</si>
  <si>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</si>
  <si>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</si>
  <si>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</si>
  <si>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</si>
  <si>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</si>
  <si>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</si>
  <si>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</si>
  <si>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</si>
  <si>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</si>
  <si>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</si>
  <si>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</si>
  <si>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</si>
  <si>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</si>
  <si>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</si>
  <si>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</si>
  <si>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</si>
  <si>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</si>
  <si>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</si>
  <si>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</si>
  <si>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</si>
  <si>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</si>
  <si>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</si>
  <si>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</si>
  <si>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</si>
  <si>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</si>
  <si>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</si>
  <si>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</si>
  <si>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</si>
  <si>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</si>
  <si>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</si>
  <si>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</si>
  <si>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</si>
  <si>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</si>
  <si>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</si>
  <si>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</si>
  <si>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</si>
  <si>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</si>
  <si>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</si>
  <si>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</si>
  <si>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</si>
  <si>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</si>
  <si>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</si>
  <si>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</si>
  <si>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</si>
  <si>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</si>
  <si>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</si>
  <si>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</si>
  <si>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</si>
  <si>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</si>
  <si>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</si>
  <si>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</si>
  <si>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</si>
  <si>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</si>
  <si>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</si>
  <si>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1155,39</t>
  </si>
  <si>
    <t>614612,08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</si>
</sst>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/>
    <xf numFmtId="173" fontId="1" fillId="0" borderId="0" xfId="0" applyNumberFormat="1" applyFont="1" applyFill="1" applyAlignment="1"/>
    <xf numFmtId="4" fontId="5" fillId="0" borderId="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71" fontId="1" fillId="0" borderId="7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right"/>
    </xf>
    <xf numFmtId="169" fontId="1" fillId="0" borderId="7" xfId="0" applyNumberFormat="1" applyFont="1" applyFill="1" applyBorder="1" applyAlignment="1">
      <alignment horizontal="center"/>
    </xf>
    <xf numFmtId="170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4%20&#1072;&#1087;&#1088;&#1077;&#1083;&#1100;%202017/&#1086;&#1087;&#1077;&#1088;&#1072;&#1090;&#1080;&#1074;&#1082;&#1072;%20&#1072;&#1087;&#1088;&#1077;&#1083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E25">
            <v>1072881.6089999999</v>
          </cell>
        </row>
        <row r="42">
          <cell r="C42">
            <v>0</v>
          </cell>
        </row>
      </sheetData>
      <sheetData sheetId="2"/>
      <sheetData sheetId="3">
        <row r="24">
          <cell r="A24">
            <v>620.74800000000005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</row>
    <row r="2" spans="1:18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9">
        <v>42826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3"/>
      <c r="B6" s="63"/>
      <c r="C6" s="63"/>
      <c r="D6" s="63"/>
      <c r="E6" s="63"/>
      <c r="F6" s="63"/>
      <c r="G6" s="64" t="s">
        <v>2</v>
      </c>
      <c r="H6" s="65"/>
      <c r="I6" s="65"/>
      <c r="J6" s="66"/>
      <c r="L6" s="1"/>
      <c r="M6" s="1"/>
      <c r="N6" s="1"/>
      <c r="O6" s="1"/>
      <c r="P6" s="1"/>
      <c r="Q6" s="1"/>
    </row>
    <row r="7" spans="1:18" x14ac:dyDescent="0.25">
      <c r="A7" s="63"/>
      <c r="B7" s="63"/>
      <c r="C7" s="63"/>
      <c r="D7" s="63"/>
      <c r="E7" s="63"/>
      <c r="F7" s="63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9">
        <f>ROUND(($H$14+B88),2)</f>
        <v>2650.88</v>
      </c>
      <c r="H8" s="29">
        <f t="shared" ref="H8:J8" si="0">ROUND(($H$14+C88),2)</f>
        <v>2650.88</v>
      </c>
      <c r="I8" s="29">
        <f t="shared" si="0"/>
        <v>2650.88</v>
      </c>
      <c r="J8" s="29">
        <f t="shared" si="0"/>
        <v>2650.88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3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3">
        <v>2310.5700000000002</v>
      </c>
      <c r="I14" s="53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67" t="s">
        <v>61</v>
      </c>
      <c r="L18" s="67"/>
      <c r="M18" s="42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3" t="s">
        <v>62</v>
      </c>
      <c r="L20" s="53"/>
      <c r="M20" s="43"/>
      <c r="N20" s="3"/>
      <c r="O20" s="3"/>
      <c r="P20" s="22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6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2"/>
      <c r="Q22" s="22"/>
      <c r="R22" s="27"/>
    </row>
    <row r="23" spans="1:18" x14ac:dyDescent="0.25">
      <c r="A23" s="31" t="s">
        <v>15</v>
      </c>
      <c r="B23" s="68">
        <v>1.87953224844971E-3</v>
      </c>
      <c r="C23" s="68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7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8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69">
        <v>1730.5409999999999</v>
      </c>
      <c r="L25" s="69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3">
        <v>0</v>
      </c>
      <c r="G28" s="53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60">
        <f>SUM(L33:M37)</f>
        <v>961.57054399999993</v>
      </c>
      <c r="G31" s="60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61">
        <v>3.4976449999999999</v>
      </c>
      <c r="M33" s="61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59">
        <v>393.13858099999999</v>
      </c>
      <c r="M34" s="59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59">
        <v>253.26165900000001</v>
      </c>
      <c r="M35" s="59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59">
        <v>52.686457000000004</v>
      </c>
      <c r="M36" s="59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59">
        <v>258.98620199999999</v>
      </c>
      <c r="M37" s="59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2">
        <v>312.3</v>
      </c>
      <c r="K39" s="52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3">
        <f>SUM(L45:M50)</f>
        <v>1727.624</v>
      </c>
      <c r="D42" s="53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0"/>
      <c r="M44" s="40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54">
        <v>315.42599999999999</v>
      </c>
      <c r="M45" s="54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55">
        <v>194.81200000000001</v>
      </c>
      <c r="M46" s="55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55">
        <v>141.30799999999999</v>
      </c>
      <c r="M47" s="55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5"/>
      <c r="M48" s="25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54">
        <v>455.33</v>
      </c>
      <c r="M49" s="54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55">
        <v>620.74800000000005</v>
      </c>
      <c r="M50" s="55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56">
        <v>1072881.6089999999</v>
      </c>
      <c r="D53" s="56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58">
        <v>0</v>
      </c>
      <c r="D56" s="58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56">
        <f>SUM(L61:M65)</f>
        <v>673631.34</v>
      </c>
      <c r="F59" s="56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3">
        <v>1727.624</v>
      </c>
      <c r="M61" s="53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57">
        <v>247200.39499999999</v>
      </c>
      <c r="M62" s="57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57">
        <v>179493.31400000001</v>
      </c>
      <c r="M63" s="57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57">
        <v>55277.241000000002</v>
      </c>
      <c r="M64" s="57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57">
        <v>189932.766</v>
      </c>
      <c r="M65" s="57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2">
        <v>156280</v>
      </c>
      <c r="D68" s="52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1">
        <f>'[1]Предельный уровень'!$C$42*1000</f>
        <v>0</v>
      </c>
      <c r="G71" s="41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3"/>
      <c r="F73" s="45"/>
      <c r="G73" s="45"/>
      <c r="H73" s="3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3"/>
      <c r="F74" s="45"/>
      <c r="G74" s="45"/>
      <c r="H74" s="3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3"/>
      <c r="F75" s="45"/>
      <c r="G75" s="45"/>
      <c r="H75" s="3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3"/>
      <c r="F76" s="45"/>
      <c r="G76" s="45"/>
      <c r="H76" s="3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3"/>
      <c r="F77" s="45"/>
      <c r="G77" s="45"/>
      <c r="H77" s="3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38"/>
      <c r="F78" s="38"/>
      <c r="G78" s="38"/>
      <c r="H78" s="38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72">
        <v>336.92</v>
      </c>
      <c r="C83" s="73"/>
      <c r="D83" s="73"/>
      <c r="E83" s="7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46">
        <v>3.39</v>
      </c>
      <c r="C84" s="47"/>
      <c r="D84" s="47"/>
      <c r="E84" s="4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49">
        <v>1.232</v>
      </c>
      <c r="C85" s="50"/>
      <c r="D85" s="50"/>
      <c r="E85" s="5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49">
        <v>0.36399999999999999</v>
      </c>
      <c r="C86" s="50"/>
      <c r="D86" s="50"/>
      <c r="E86" s="51"/>
    </row>
    <row r="87" spans="1:17" ht="30.75" thickBot="1" x14ac:dyDescent="0.3">
      <c r="A87" s="20" t="s">
        <v>56</v>
      </c>
      <c r="B87" s="49">
        <v>1.7909999999999999</v>
      </c>
      <c r="C87" s="50"/>
      <c r="D87" s="50"/>
      <c r="E87" s="5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4">
        <v>340.31</v>
      </c>
      <c r="C88" s="44">
        <v>340.31</v>
      </c>
      <c r="D88" s="44">
        <v>340.31</v>
      </c>
      <c r="E88" s="44">
        <v>340.31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L35:M35"/>
    <mergeCell ref="L36:M36"/>
    <mergeCell ref="L34:M34"/>
    <mergeCell ref="L37:M37"/>
    <mergeCell ref="L63:M6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J39:K39"/>
    <mergeCell ref="C42:D42"/>
    <mergeCell ref="L49:M49"/>
    <mergeCell ref="L50:M50"/>
    <mergeCell ref="C53:D53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10"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</row>
    <row r="2" spans="1:18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9">
        <v>42826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3"/>
      <c r="B6" s="63"/>
      <c r="C6" s="63"/>
      <c r="D6" s="63"/>
      <c r="E6" s="63"/>
      <c r="F6" s="63"/>
      <c r="G6" s="64" t="s">
        <v>2</v>
      </c>
      <c r="H6" s="65"/>
      <c r="I6" s="65"/>
      <c r="J6" s="66"/>
      <c r="L6" s="1"/>
      <c r="M6" s="1"/>
      <c r="N6" s="1"/>
      <c r="O6" s="1"/>
      <c r="P6" s="1"/>
      <c r="Q6" s="1"/>
    </row>
    <row r="7" spans="1:18" x14ac:dyDescent="0.25">
      <c r="A7" s="63"/>
      <c r="B7" s="63"/>
      <c r="C7" s="63"/>
      <c r="D7" s="63"/>
      <c r="E7" s="63"/>
      <c r="F7" s="63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9">
        <f>ROUND(($H$14+$H$14*0.0878*1.53+B87),2)</f>
        <v>2624.35</v>
      </c>
      <c r="H8" s="29">
        <f>ROUND(($H$14+$H$14*0.0878*1.53+C87),2)</f>
        <v>2624.35</v>
      </c>
      <c r="I8" s="29">
        <f>ROUND(($H$14+$H$14*0.0878*1.53+D87),2)</f>
        <v>2624.35</v>
      </c>
      <c r="J8" s="29">
        <f>ROUND(($H$14+$H$14*0.0878*1.53+E87),2)</f>
        <v>2624.35</v>
      </c>
      <c r="L8" s="1"/>
      <c r="M8" s="23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3">
        <v>2310.5700000000002</v>
      </c>
      <c r="I14" s="53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67" t="s">
        <v>61</v>
      </c>
      <c r="L18" s="67"/>
      <c r="M18" s="42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3" t="s">
        <v>62</v>
      </c>
      <c r="L20" s="53"/>
      <c r="M20" s="43"/>
      <c r="N20" s="3"/>
      <c r="O20" s="3"/>
      <c r="P20" s="22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6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2"/>
      <c r="Q22" s="22"/>
      <c r="R22" s="27"/>
    </row>
    <row r="23" spans="1:18" x14ac:dyDescent="0.25">
      <c r="A23" s="31" t="s">
        <v>15</v>
      </c>
      <c r="B23" s="68">
        <v>1.87953224844971E-3</v>
      </c>
      <c r="C23" s="68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7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8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69">
        <v>1730.5409999999999</v>
      </c>
      <c r="L25" s="69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3">
        <v>0</v>
      </c>
      <c r="G28" s="53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60">
        <f>SUM(L33:M37)</f>
        <v>961.57054399999993</v>
      </c>
      <c r="G31" s="60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61">
        <v>3.4976449999999999</v>
      </c>
      <c r="M33" s="61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59">
        <v>393.13858099999999</v>
      </c>
      <c r="M34" s="59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59">
        <v>253.26165900000001</v>
      </c>
      <c r="M35" s="59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59">
        <v>52.686457000000004</v>
      </c>
      <c r="M36" s="59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59">
        <v>258.98620199999999</v>
      </c>
      <c r="M37" s="59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2">
        <v>312.3</v>
      </c>
      <c r="K39" s="52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3">
        <f>SUM(L45:M50)</f>
        <v>1727.624</v>
      </c>
      <c r="D42" s="53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0"/>
      <c r="M44" s="40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54">
        <v>315.42599999999999</v>
      </c>
      <c r="M45" s="54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55">
        <v>194.81200000000001</v>
      </c>
      <c r="M46" s="55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55">
        <v>141.30799999999999</v>
      </c>
      <c r="M47" s="55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5"/>
      <c r="M48" s="25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54">
        <v>455.33</v>
      </c>
      <c r="M49" s="54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55">
        <v>620.74800000000005</v>
      </c>
      <c r="M50" s="55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56">
        <v>1072881.6089999999</v>
      </c>
      <c r="D53" s="56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58">
        <v>0</v>
      </c>
      <c r="D56" s="58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56">
        <f>SUM(L61:M65)</f>
        <v>673631.34</v>
      </c>
      <c r="F59" s="56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3">
        <v>1727.624</v>
      </c>
      <c r="M61" s="53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57">
        <v>247200.39499999999</v>
      </c>
      <c r="M62" s="57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57">
        <v>179493.31400000001</v>
      </c>
      <c r="M63" s="57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57">
        <v>55277.241000000002</v>
      </c>
      <c r="M64" s="57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57">
        <v>189932.766</v>
      </c>
      <c r="M65" s="57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2">
        <v>156280</v>
      </c>
      <c r="D68" s="52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1">
        <f>'[1]Предельный уровень'!$C$42*1000</f>
        <v>0</v>
      </c>
      <c r="G71" s="41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"/>
      <c r="O72" s="3"/>
      <c r="P72" s="3"/>
      <c r="Q72" s="3"/>
    </row>
    <row r="73" spans="1:17" ht="15" customHeight="1" x14ac:dyDescent="0.25">
      <c r="A73" s="70" t="s">
        <v>60</v>
      </c>
      <c r="B73" s="71"/>
      <c r="C73" s="71"/>
      <c r="D73" s="71"/>
      <c r="E73" s="71"/>
      <c r="F73" s="24"/>
      <c r="G73" s="24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71"/>
      <c r="B74" s="71"/>
      <c r="C74" s="71"/>
      <c r="D74" s="71"/>
      <c r="E74" s="71"/>
      <c r="F74" s="24"/>
      <c r="G74" s="2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71"/>
      <c r="B75" s="71"/>
      <c r="C75" s="71"/>
      <c r="D75" s="71"/>
      <c r="E75" s="71"/>
      <c r="F75" s="24"/>
      <c r="G75" s="2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71"/>
      <c r="B76" s="71"/>
      <c r="C76" s="71"/>
      <c r="D76" s="71"/>
      <c r="E76" s="71"/>
      <c r="F76" s="24"/>
      <c r="G76" s="2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4"/>
      <c r="G77" s="2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46">
        <v>3.39</v>
      </c>
      <c r="C83" s="47"/>
      <c r="D83" s="47"/>
      <c r="E83" s="4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49">
        <v>1.232</v>
      </c>
      <c r="C84" s="50"/>
      <c r="D84" s="50"/>
      <c r="E84" s="5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49">
        <v>0.36399999999999999</v>
      </c>
      <c r="C85" s="50"/>
      <c r="D85" s="50"/>
      <c r="E85" s="51"/>
    </row>
    <row r="86" spans="1:17" ht="30.75" thickBot="1" x14ac:dyDescent="0.3">
      <c r="A86" s="20" t="s">
        <v>56</v>
      </c>
      <c r="B86" s="49">
        <v>1.7909999999999999</v>
      </c>
      <c r="C86" s="50"/>
      <c r="D86" s="50"/>
      <c r="E86" s="5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4">
        <v>3.39</v>
      </c>
      <c r="C87" s="44">
        <v>3.39</v>
      </c>
      <c r="D87" s="44">
        <v>3.39</v>
      </c>
      <c r="E87" s="44">
        <v>3.39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B83:E83"/>
    <mergeCell ref="B84:E84"/>
    <mergeCell ref="B85:E85"/>
    <mergeCell ref="B86:E86"/>
    <mergeCell ref="A73:E7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2015-03-13T09:19:41Z</cp:lastPrinted>
  <dcterms:created xsi:type="dcterms:W3CDTF">2012-06-18T12:12:35Z</dcterms:created>
  <dcterms:modified xsi:type="dcterms:W3CDTF">2017-05-15T10:14:19Z</dcterms:modified>
</cp:coreProperties>
</file>