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720" windowHeight="12480"/>
  </bookViews>
  <sheets>
    <sheet name="Лист1" sheetId="1" r:id="rId1"/>
    <sheet name="КАСКО" sheetId="5" r:id="rId2"/>
    <sheet name="ОСАГО" sheetId="2" r:id="rId3"/>
    <sheet name="Лист2" sheetId="3" r:id="rId4"/>
    <sheet name="Лист3" sheetId="4" r:id="rId5"/>
  </sheets>
  <externalReferences>
    <externalReference r:id="rId6"/>
  </externalReferences>
  <definedNames>
    <definedName name="_xlnm._FilterDatabase" localSheetId="2" hidden="1">ОСАГО!#REF!</definedName>
    <definedName name="DataBeg">[1]Лист1!#REF!</definedName>
    <definedName name="Z_39517F40_2AF1_49F4_96F9_2468F10D4E45_.wvu.Cols" localSheetId="2" hidden="1">ОСАГО!$G:$T</definedName>
    <definedName name="Z_39517F40_2AF1_49F4_96F9_2468F10D4E45_.wvu.FilterData" localSheetId="2" hidden="1">ОСАГО!#REF!</definedName>
    <definedName name="_xlnm.Print_Area" localSheetId="1">КАСКО!$A$1:$J$19</definedName>
  </definedNames>
  <calcPr calcId="145621"/>
  <customWorkbookViews>
    <customWorkbookView name="Онищенко Марина - Личное представление" guid="{39517F40-2AF1-49F4-96F9-2468F10D4E45}" mergeInterval="0" personalView="1" maximized="1" windowWidth="1676" windowHeight="835" activeSheetId="1"/>
  </customWorkbookViews>
</workbook>
</file>

<file path=xl/calcChain.xml><?xml version="1.0" encoding="utf-8"?>
<calcChain xmlns="http://schemas.openxmlformats.org/spreadsheetml/2006/main">
  <c r="E12" i="5" l="1"/>
  <c r="E11" i="5"/>
  <c r="E9" i="5"/>
  <c r="E6" i="5"/>
  <c r="E13" i="5" s="1"/>
  <c r="F411" i="2" l="1"/>
  <c r="T410" i="2"/>
  <c r="F409" i="2"/>
  <c r="T408" i="2"/>
  <c r="F407" i="2"/>
  <c r="T406" i="2"/>
  <c r="F405" i="2"/>
  <c r="T404" i="2"/>
  <c r="F403" i="2"/>
  <c r="T402" i="2"/>
  <c r="F400" i="2"/>
  <c r="F401" i="2" s="1"/>
  <c r="T399" i="2"/>
  <c r="F397" i="2"/>
  <c r="F398" i="2" s="1"/>
  <c r="T396" i="2"/>
  <c r="F394" i="2"/>
  <c r="F395" i="2" s="1"/>
  <c r="T393" i="2"/>
  <c r="F391" i="2"/>
  <c r="F392" i="2" s="1"/>
  <c r="T390" i="2"/>
  <c r="F389" i="2"/>
  <c r="T388" i="2"/>
  <c r="F387" i="2"/>
  <c r="T386" i="2"/>
  <c r="F384" i="2"/>
  <c r="F385" i="2" s="1"/>
  <c r="T383" i="2"/>
  <c r="F381" i="2"/>
  <c r="F382" i="2" s="1"/>
  <c r="T380" i="2"/>
  <c r="F379" i="2"/>
  <c r="T378" i="2"/>
  <c r="F376" i="2"/>
  <c r="F377" i="2" s="1"/>
  <c r="T375" i="2"/>
  <c r="F373" i="2"/>
  <c r="F374" i="2" s="1"/>
  <c r="F420" i="2" s="1"/>
  <c r="T372" i="2"/>
  <c r="F371" i="2"/>
  <c r="T370" i="2"/>
  <c r="F368" i="2"/>
  <c r="F369" i="2" s="1"/>
  <c r="T367" i="2"/>
  <c r="F366" i="2"/>
  <c r="T365" i="2"/>
  <c r="F364" i="2"/>
  <c r="T363" i="2"/>
  <c r="F361" i="2"/>
  <c r="F362" i="2" s="1"/>
  <c r="T360" i="2"/>
  <c r="F358" i="2"/>
  <c r="F359" i="2" s="1"/>
  <c r="T357" i="2"/>
  <c r="F356" i="2"/>
  <c r="T355" i="2"/>
  <c r="F354" i="2"/>
  <c r="F414" i="2" s="1"/>
  <c r="F351" i="2"/>
  <c r="F352" i="2" s="1"/>
  <c r="T350" i="2"/>
  <c r="F348" i="2"/>
  <c r="F349" i="2" s="1"/>
  <c r="T347" i="2"/>
  <c r="F346" i="2"/>
  <c r="T345" i="2"/>
  <c r="F343" i="2"/>
  <c r="F344" i="2" s="1"/>
  <c r="T342" i="2"/>
  <c r="F340" i="2"/>
  <c r="F341" i="2" s="1"/>
  <c r="T339" i="2"/>
  <c r="F337" i="2"/>
  <c r="F338" i="2" s="1"/>
  <c r="T336" i="2"/>
  <c r="F334" i="2"/>
  <c r="F335" i="2" s="1"/>
  <c r="T333" i="2"/>
  <c r="F331" i="2"/>
  <c r="F332" i="2" s="1"/>
  <c r="T330" i="2"/>
  <c r="F328" i="2"/>
  <c r="F329" i="2" s="1"/>
  <c r="T327" i="2"/>
  <c r="F325" i="2"/>
  <c r="F326" i="2" s="1"/>
  <c r="T324" i="2"/>
  <c r="F322" i="2"/>
  <c r="F323" i="2" s="1"/>
  <c r="T321" i="2"/>
  <c r="F319" i="2"/>
  <c r="F320" i="2" s="1"/>
  <c r="T318" i="2"/>
  <c r="F317" i="2"/>
  <c r="T316" i="2"/>
  <c r="F314" i="2"/>
  <c r="F315" i="2" s="1"/>
  <c r="T313" i="2"/>
  <c r="F312" i="2"/>
  <c r="T311" i="2"/>
  <c r="F309" i="2"/>
  <c r="F310" i="2" s="1"/>
  <c r="T308" i="2"/>
  <c r="F306" i="2"/>
  <c r="F307" i="2" s="1"/>
  <c r="T305" i="2"/>
  <c r="F304" i="2"/>
  <c r="T303" i="2"/>
  <c r="F302" i="2"/>
  <c r="T301" i="2"/>
  <c r="F300" i="2"/>
  <c r="T299" i="2"/>
  <c r="F297" i="2"/>
  <c r="F298" i="2" s="1"/>
  <c r="T296" i="2"/>
  <c r="F294" i="2"/>
  <c r="F295" i="2" s="1"/>
  <c r="T293" i="2"/>
  <c r="F291" i="2"/>
  <c r="F292" i="2" s="1"/>
  <c r="T290" i="2"/>
  <c r="F289" i="2"/>
  <c r="F287" i="2"/>
  <c r="T286" i="2"/>
  <c r="F285" i="2"/>
  <c r="T284" i="2"/>
  <c r="F282" i="2"/>
  <c r="F283" i="2" s="1"/>
  <c r="T281" i="2"/>
  <c r="F279" i="2"/>
  <c r="F280" i="2" s="1"/>
  <c r="T278" i="2"/>
  <c r="F276" i="2"/>
  <c r="F277" i="2" s="1"/>
  <c r="T275" i="2"/>
  <c r="F274" i="2"/>
  <c r="T273" i="2"/>
  <c r="F271" i="2"/>
  <c r="F272" i="2" s="1"/>
  <c r="T270" i="2"/>
  <c r="F269" i="2"/>
  <c r="T268" i="2"/>
  <c r="F266" i="2"/>
  <c r="F267" i="2" s="1"/>
  <c r="T265" i="2"/>
  <c r="F264" i="2"/>
  <c r="T263" i="2"/>
  <c r="F261" i="2"/>
  <c r="F262" i="2" s="1"/>
  <c r="T260" i="2"/>
  <c r="F258" i="2"/>
  <c r="F259" i="2" s="1"/>
  <c r="T257" i="2"/>
  <c r="F256" i="2"/>
  <c r="T255" i="2"/>
  <c r="F253" i="2"/>
  <c r="F254" i="2" s="1"/>
  <c r="T252" i="2"/>
  <c r="F250" i="2"/>
  <c r="F251" i="2" s="1"/>
  <c r="T249" i="2"/>
  <c r="F247" i="2"/>
  <c r="F248" i="2" s="1"/>
  <c r="T246" i="2"/>
  <c r="F244" i="2"/>
  <c r="F245" i="2" s="1"/>
  <c r="T243" i="2"/>
  <c r="F242" i="2"/>
  <c r="F239" i="2"/>
  <c r="F240" i="2" s="1"/>
  <c r="T238" i="2"/>
  <c r="F237" i="2"/>
  <c r="F421" i="2" s="1"/>
  <c r="T236" i="2"/>
  <c r="F234" i="2"/>
  <c r="F235" i="2" s="1"/>
  <c r="T233" i="2"/>
  <c r="F231" i="2"/>
  <c r="F232" i="2" s="1"/>
  <c r="T230" i="2"/>
  <c r="F228" i="2"/>
  <c r="F229" i="2" s="1"/>
  <c r="T227" i="2"/>
  <c r="F225" i="2"/>
  <c r="F226" i="2" s="1"/>
  <c r="T224" i="2"/>
  <c r="F222" i="2"/>
  <c r="F223" i="2" s="1"/>
  <c r="T221" i="2"/>
  <c r="F219" i="2"/>
  <c r="F220" i="2" s="1"/>
  <c r="T218" i="2"/>
  <c r="F216" i="2"/>
  <c r="F217" i="2" s="1"/>
  <c r="T215" i="2"/>
  <c r="F214" i="2"/>
  <c r="T213" i="2"/>
  <c r="F211" i="2"/>
  <c r="F212" i="2" s="1"/>
  <c r="T210" i="2"/>
  <c r="F209" i="2"/>
  <c r="T208" i="2"/>
  <c r="F206" i="2"/>
  <c r="F207" i="2" s="1"/>
  <c r="T205" i="2"/>
  <c r="F204" i="2"/>
  <c r="T203" i="2"/>
  <c r="F202" i="2"/>
  <c r="F199" i="2"/>
  <c r="F200" i="2" s="1"/>
  <c r="T198" i="2"/>
  <c r="F197" i="2"/>
  <c r="T196" i="2"/>
  <c r="F195" i="2"/>
  <c r="F416" i="2" s="1"/>
  <c r="T194" i="2"/>
  <c r="F192" i="2"/>
  <c r="F193" i="2" s="1"/>
  <c r="T191" i="2"/>
  <c r="F189" i="2"/>
  <c r="F190" i="2" s="1"/>
  <c r="T188" i="2"/>
  <c r="F186" i="2"/>
  <c r="F187" i="2" s="1"/>
  <c r="T185" i="2"/>
  <c r="F183" i="2"/>
  <c r="F184" i="2" s="1"/>
  <c r="T182" i="2"/>
  <c r="F180" i="2"/>
  <c r="F181" i="2" s="1"/>
  <c r="T179" i="2"/>
  <c r="F178" i="2"/>
  <c r="T177" i="2"/>
  <c r="F176" i="2"/>
  <c r="F174" i="2"/>
  <c r="T173" i="2"/>
  <c r="F171" i="2"/>
  <c r="F172" i="2" s="1"/>
  <c r="T170" i="2"/>
  <c r="F168" i="2"/>
  <c r="F169" i="2" s="1"/>
  <c r="T167" i="2"/>
  <c r="F165" i="2"/>
  <c r="F166" i="2" s="1"/>
  <c r="T164" i="2"/>
  <c r="F162" i="2"/>
  <c r="F163" i="2" s="1"/>
  <c r="T161" i="2"/>
  <c r="F159" i="2"/>
  <c r="F160" i="2" s="1"/>
  <c r="T158" i="2"/>
  <c r="F156" i="2"/>
  <c r="F157" i="2" s="1"/>
  <c r="T155" i="2"/>
  <c r="F154" i="2"/>
  <c r="F152" i="2"/>
  <c r="T151" i="2"/>
  <c r="F150" i="2"/>
  <c r="T149" i="2"/>
  <c r="F147" i="2"/>
  <c r="F148" i="2" s="1"/>
  <c r="T146" i="2"/>
  <c r="F144" i="2"/>
  <c r="F145" i="2" s="1"/>
  <c r="T143" i="2"/>
  <c r="F141" i="2"/>
  <c r="F142" i="2" s="1"/>
  <c r="T140" i="2"/>
  <c r="F138" i="2"/>
  <c r="F139" i="2" s="1"/>
  <c r="T137" i="2"/>
  <c r="F136" i="2"/>
  <c r="T135" i="2"/>
  <c r="F133" i="2"/>
  <c r="F134" i="2" s="1"/>
  <c r="T132" i="2"/>
  <c r="F130" i="2"/>
  <c r="F131" i="2" s="1"/>
  <c r="T129" i="2"/>
  <c r="F127" i="2"/>
  <c r="F128" i="2" s="1"/>
  <c r="T126" i="2"/>
  <c r="F124" i="2"/>
  <c r="F125" i="2" s="1"/>
  <c r="T123" i="2"/>
  <c r="F121" i="2"/>
  <c r="F122" i="2" s="1"/>
  <c r="T120" i="2"/>
  <c r="F119" i="2"/>
  <c r="T118" i="2"/>
  <c r="F116" i="2"/>
  <c r="F117" i="2" s="1"/>
  <c r="T115" i="2"/>
  <c r="F114" i="2"/>
  <c r="F112" i="2"/>
  <c r="F109" i="2"/>
  <c r="F110" i="2" s="1"/>
  <c r="T108" i="2"/>
  <c r="F106" i="2"/>
  <c r="F107" i="2" s="1"/>
  <c r="T105" i="2"/>
  <c r="F103" i="2"/>
  <c r="F104" i="2" s="1"/>
  <c r="T102" i="2"/>
  <c r="F100" i="2"/>
  <c r="F101" i="2" s="1"/>
  <c r="T99" i="2"/>
  <c r="F98" i="2"/>
  <c r="T97" i="2"/>
  <c r="F96" i="2"/>
  <c r="T95" i="2"/>
  <c r="F94" i="2"/>
  <c r="T93" i="2"/>
  <c r="F92" i="2"/>
  <c r="T91" i="2"/>
  <c r="F90" i="2"/>
  <c r="T89" i="2"/>
  <c r="F88" i="2"/>
  <c r="T87" i="2"/>
  <c r="F86" i="2"/>
  <c r="T85" i="2"/>
  <c r="F84" i="2"/>
  <c r="T83" i="2"/>
  <c r="F82" i="2"/>
  <c r="F419" i="2" s="1"/>
  <c r="T81" i="2"/>
  <c r="F80" i="2"/>
  <c r="T79" i="2"/>
  <c r="F78" i="2"/>
  <c r="T77" i="2"/>
  <c r="F76" i="2"/>
  <c r="T75" i="2"/>
  <c r="F74" i="2"/>
  <c r="T73" i="2"/>
  <c r="F72" i="2"/>
  <c r="T71" i="2"/>
  <c r="F70" i="2"/>
  <c r="T69" i="2"/>
  <c r="F68" i="2"/>
  <c r="T67" i="2"/>
  <c r="F66" i="2"/>
  <c r="T65" i="2"/>
  <c r="F64" i="2"/>
  <c r="T63" i="2"/>
  <c r="F61" i="2"/>
  <c r="F62" i="2" s="1"/>
  <c r="T60" i="2"/>
  <c r="F58" i="2"/>
  <c r="F59" i="2" s="1"/>
  <c r="T57" i="2"/>
  <c r="F56" i="2"/>
  <c r="T55" i="2"/>
  <c r="F53" i="2"/>
  <c r="F54" i="2" s="1"/>
  <c r="T52" i="2"/>
  <c r="F51" i="2"/>
  <c r="T50" i="2"/>
  <c r="F49" i="2"/>
  <c r="T48" i="2"/>
  <c r="F47" i="2"/>
  <c r="T46" i="2"/>
  <c r="F45" i="2"/>
  <c r="T44" i="2"/>
  <c r="F43" i="2"/>
  <c r="F415" i="2" s="1"/>
  <c r="T42" i="2"/>
  <c r="F41" i="2"/>
  <c r="T40" i="2"/>
  <c r="F38" i="2"/>
  <c r="F39" i="2" s="1"/>
  <c r="T37" i="2"/>
  <c r="F35" i="2"/>
  <c r="F36" i="2" s="1"/>
  <c r="T34" i="2"/>
  <c r="F33" i="2"/>
  <c r="T32" i="2"/>
  <c r="F31" i="2"/>
  <c r="T30" i="2"/>
  <c r="F28" i="2"/>
  <c r="F29" i="2" s="1"/>
  <c r="T27" i="2"/>
  <c r="F25" i="2"/>
  <c r="F26" i="2" s="1"/>
  <c r="T24" i="2"/>
  <c r="F22" i="2"/>
  <c r="F23" i="2" s="1"/>
  <c r="T21" i="2"/>
  <c r="F20" i="2"/>
  <c r="T19" i="2"/>
  <c r="F18" i="2"/>
  <c r="T17" i="2"/>
  <c r="F15" i="2"/>
  <c r="F16" i="2" s="1"/>
  <c r="T14" i="2"/>
  <c r="F12" i="2"/>
  <c r="F13" i="2" s="1"/>
  <c r="T11" i="2"/>
  <c r="F10" i="2"/>
  <c r="T9" i="2"/>
  <c r="F8" i="2"/>
  <c r="T7" i="2"/>
  <c r="H4" i="2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3" i="2"/>
  <c r="S2" i="2"/>
  <c r="R2" i="2"/>
  <c r="Q2" i="2"/>
  <c r="P2" i="2"/>
  <c r="O2" i="2"/>
  <c r="N2" i="2"/>
  <c r="M2" i="2"/>
  <c r="L2" i="2"/>
  <c r="K2" i="2"/>
  <c r="J2" i="2"/>
  <c r="I2" i="2"/>
  <c r="F418" i="2" l="1"/>
  <c r="F417" i="2"/>
  <c r="F413" i="2"/>
</calcChain>
</file>

<file path=xl/sharedStrings.xml><?xml version="1.0" encoding="utf-8"?>
<sst xmlns="http://schemas.openxmlformats.org/spreadsheetml/2006/main" count="273" uniqueCount="270">
  <si>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</si>
  <si>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</si>
  <si>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</si>
  <si>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</si>
  <si>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</si>
  <si>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Условия договора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</si>
  <si>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</si>
  <si>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</si>
  <si>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</si>
  <si>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</si>
  <si>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</si>
  <si>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</si>
  <si>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</si>
  <si>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</si>
  <si>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</si>
  <si>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</si>
  <si>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</si>
  <si>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</si>
  <si>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</si>
  <si>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Приложение 4</t>
  </si>
  <si>
    <t>ОСАГО</t>
  </si>
  <si>
    <t>Новокуйбышевск</t>
  </si>
  <si>
    <t>Кинель</t>
  </si>
  <si>
    <t>Нефтегорск</t>
  </si>
  <si>
    <t>Нива 2121 (2 шт.)</t>
  </si>
  <si>
    <t>Наименование расхода</t>
  </si>
  <si>
    <t>Дата начала</t>
  </si>
  <si>
    <t>Дата конца</t>
  </si>
  <si>
    <t>период (мес/дни)</t>
  </si>
  <si>
    <t>Сумма оплаты (руб.)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</si>
  <si>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</si>
  <si>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</si>
  <si>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</si>
  <si>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</si>
  <si>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</si>
  <si>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</si>
  <si>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</si>
  <si>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</si>
  <si>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</si>
  <si>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</si>
  <si>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</si>
  <si>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</si>
  <si>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Управление</t>
  </si>
  <si>
    <t>NISSAN X TRAIL  г.н №  Р798УР163</t>
  </si>
  <si>
    <t xml:space="preserve">TEMSA OPALIN 9  г.н. №  Н631МР 163 </t>
  </si>
  <si>
    <t>Audi А6  г.н. № Р807КТ 163</t>
  </si>
  <si>
    <t>AUDI  А6  г.н.  №  Н556СВ163</t>
  </si>
  <si>
    <t xml:space="preserve">ГАЗ 22432, г.н.  У 650 РК   </t>
  </si>
  <si>
    <t>ГАЗ 2752  г.н. № В753ВР 163</t>
  </si>
  <si>
    <t>ГАЗ 2752 г.н. № С804МН163</t>
  </si>
  <si>
    <t>ГАЗ 3302  г.н. №  С803МН163</t>
  </si>
  <si>
    <t>ГАЗ  233001 "Тигр"  г.н.  №  С063ОТ163</t>
  </si>
  <si>
    <t>Лада Приора г.н. № М 065УА163</t>
  </si>
  <si>
    <t>Лада Приора  г.н. № Р328МА 163</t>
  </si>
  <si>
    <t>LADA  GRANTA  219060  г.н.  №  Т 079НУ 163</t>
  </si>
  <si>
    <t>LADA  г.н.  №  Т 067ОВ   163</t>
  </si>
  <si>
    <t>MAYBACH 62  г.н.  №  А063РС 163</t>
  </si>
  <si>
    <t>Toyota  Camry  г.н.  №  Т404НО163</t>
  </si>
  <si>
    <t>Toyota Camгy  г.н.  №  А264УА 163</t>
  </si>
  <si>
    <t>Toyota Camry  г.н. А265УА163</t>
  </si>
  <si>
    <t>Toyota  CAMRY  г.н. А266УА163</t>
  </si>
  <si>
    <t>Toyota Camry   г.н.  №  А 267УА 163</t>
  </si>
  <si>
    <t>Toyota Land Cruiser 100  г.н.  №  А 271УА163</t>
  </si>
  <si>
    <t>Toyota Land Cruiser г.н. №   С 094 АУ163</t>
  </si>
  <si>
    <t>Toyota Land Cruiser 200  г.н.  №  Р805КТ163</t>
  </si>
  <si>
    <t>Toyota Land Cruiser  200 г.н. № Р806КТ163</t>
  </si>
  <si>
    <t>Toyota  Land Cruiser 200  г.н.  №  Т585ВР 163</t>
  </si>
  <si>
    <t>Toyota  Land  Cruiser  120  г.н. №  К 228РТ 163</t>
  </si>
  <si>
    <t>Toyota  Land Cruiser  120  г.н.  К 230 РТ 163</t>
  </si>
  <si>
    <t>Toyota Land Cruiser 120  г.н.  №  К229 РТ 163</t>
  </si>
  <si>
    <t>Toyota  Lahd CRUISER г.н. №  А272УА 163</t>
  </si>
  <si>
    <t>Toyota Land CRUISER 120 г.н.№  А263УА163</t>
  </si>
  <si>
    <t xml:space="preserve">Toyota Corolla,  г.н. № </t>
  </si>
  <si>
    <t xml:space="preserve">Toyota Corolla,  г.н. №  </t>
  </si>
  <si>
    <t>Fiat DOBLO г.н.  №  Т197 АР 163</t>
  </si>
  <si>
    <t>Fiat DOBLO г.н. №  Т 199 АР163</t>
  </si>
  <si>
    <t>Fiat DUCATO  г.н. О 944 НХ163</t>
  </si>
  <si>
    <t>FORD FOCUS   г.н.  №  О085МО 163</t>
  </si>
  <si>
    <t>Шевроле  НИВА  г.н. №  В 745 ВР163</t>
  </si>
  <si>
    <t>Шевроле Нива  г.н. № В746ВР 163</t>
  </si>
  <si>
    <t>Шевроле Нива г.н. № В 747 ВР 163</t>
  </si>
  <si>
    <t>Шевроле Нива  г.н. № В749ВР 163</t>
  </si>
  <si>
    <t xml:space="preserve">Шевроле Нива     г.н. №  751ВР 163 </t>
  </si>
  <si>
    <t>Skosa Octavia  г.н.  №  В 743 ВР 163</t>
  </si>
  <si>
    <t>CHEVROLET  NIVA  21230055   г.н.   О 035ТХ 163</t>
  </si>
  <si>
    <t>Chevrolet Express G 1500 г.н.  №  Н063УР163</t>
  </si>
  <si>
    <t>SKODA  SUPERB  г.н.№  В072МА163</t>
  </si>
  <si>
    <t>Skoda SUPERB   г.н.  №  В074МА163</t>
  </si>
  <si>
    <t>Мерседес S600</t>
  </si>
  <si>
    <t>Мерседес S500</t>
  </si>
  <si>
    <t>Безенчук</t>
  </si>
  <si>
    <t>HYUNDAI  SONATA  г.н.  №  М881СО163</t>
  </si>
  <si>
    <t>ВАЗ  21150  г.н. №  В 765 ВР 163</t>
  </si>
  <si>
    <t xml:space="preserve">ГАЗ  2217  г.н.  № О139 ТХ163  </t>
  </si>
  <si>
    <t>Lada  21240  г.н.  №  С745РУ163</t>
  </si>
  <si>
    <t>Бол. Глушица</t>
  </si>
  <si>
    <t>HYUNDAY  SONATA  г.н.  М 882СО 163</t>
  </si>
  <si>
    <t>ВАЗ 21144  г.н. № К234ВЕ163</t>
  </si>
  <si>
    <t>ВАЗ 21144 г.н. № К238ВЕ163</t>
  </si>
  <si>
    <t>УАЗ 315195  г.н. № В757ВР 163</t>
  </si>
  <si>
    <t>LADA  217130  г.н.  №  О036ТХ 163</t>
  </si>
  <si>
    <t>LADA GRANTA  г.н.  №  Т 076  НУ  163</t>
  </si>
  <si>
    <t>Lada Granta  219060 г.н. №  С744РУ163</t>
  </si>
  <si>
    <t>Борское</t>
  </si>
  <si>
    <t>HYUNDAI SONATA  г.н.  №  М883 СО 163</t>
  </si>
  <si>
    <t>ГАЗ 31105  г.н. №  В 756 ВР 163</t>
  </si>
  <si>
    <t>ВАЗ 21104  г.н. №  В761ВР 163</t>
  </si>
  <si>
    <t>Лада Гранта У716РР163</t>
  </si>
  <si>
    <t>LADA  217020 PRIORA  г.н.  № О037 ТХ163</t>
  </si>
  <si>
    <t>LADA 213100 г.н. С 780ОР163</t>
  </si>
  <si>
    <t xml:space="preserve">LADA  GRANTA 219060  г.н.  №   Т 075НУ 163 </t>
  </si>
  <si>
    <t>Жигулевск</t>
  </si>
  <si>
    <t xml:space="preserve">HYUNDAI SONATA  г.н. №  М 885 СО 163   </t>
  </si>
  <si>
    <t>ГАЗ 31105  г.н. № В078МА163</t>
  </si>
  <si>
    <t>ВАЗ 21150  г.н.  №  В092МА163</t>
  </si>
  <si>
    <t>Шевроле Нива  г.н. №  В748 ВР163</t>
  </si>
  <si>
    <t>LADA 213100 У593РР163</t>
  </si>
  <si>
    <t>ГАЗ 2752, г.н. №  У 606 РК</t>
  </si>
  <si>
    <t>Lada Granta  219060  г.н. №  С750РУ163</t>
  </si>
  <si>
    <t>Lada 212140  г.н.  С751РУ163</t>
  </si>
  <si>
    <t>LADA  213100 г.н.  №  О 038 ТХ163</t>
  </si>
  <si>
    <t>HYUNDAI  SONATA  г.н.  №  М876 СО 163</t>
  </si>
  <si>
    <t>ВАЗ 21214  г.н.  №  В094МА163</t>
  </si>
  <si>
    <t>Шевроле Нива г.н. №  В750ВР 163</t>
  </si>
  <si>
    <t>LADA PRIORA  г.н. Н221ТМ163</t>
  </si>
  <si>
    <t>LADa  21240  г.н.  №  Т 120 ОВ 163</t>
  </si>
  <si>
    <t>Лада - 212140 У650РР163</t>
  </si>
  <si>
    <t>Клявлино</t>
  </si>
  <si>
    <t>Лада Приора  г.н. №  М 064 УА 163</t>
  </si>
  <si>
    <t>ВАЗ 21150  г.н.  № В098МА163</t>
  </si>
  <si>
    <t>УАЗ  315195  г.н. № В 759ВР 163</t>
  </si>
  <si>
    <t>FORD FOCUS  г.н.№ С 099 МН 163</t>
  </si>
  <si>
    <t>ГАЗ 224340, г.н. №  У580РК</t>
  </si>
  <si>
    <t>LADA   21240  г.н.  №  О039 ТХ 163</t>
  </si>
  <si>
    <t>Кошки</t>
  </si>
  <si>
    <t>HYUNDAY SONATA  г.н.  М884 СО 163</t>
  </si>
  <si>
    <t>ВАЗ 21144  г.н. №  К241ВЕ163</t>
  </si>
  <si>
    <t>LADA 213100  г.н. № С016 ОХ163</t>
  </si>
  <si>
    <t>Красноармейск</t>
  </si>
  <si>
    <t>HYUNDAY  SONATA  г.н. М886СО 163</t>
  </si>
  <si>
    <t>ВАЗ 21144 г.н. №  К239ВЕ163</t>
  </si>
  <si>
    <t>Lada  Granta  219060  г.н. №  С746РУ 163</t>
  </si>
  <si>
    <t>ГАЗ 2752 , г.н. №  У 649РК</t>
  </si>
  <si>
    <t>Красноярск</t>
  </si>
  <si>
    <t>HYUNDAI SONATA      г.н.  М 874СО 163</t>
  </si>
  <si>
    <t>Лада Гранта У646РР163</t>
  </si>
  <si>
    <t>ГАЗ 2752  г.н. № С802МН 163</t>
  </si>
  <si>
    <t>ВАЗ 21074  г.н. № В085МА163</t>
  </si>
  <si>
    <t>LADa  21240  г.н.  №  Т 068ОВ 163</t>
  </si>
  <si>
    <t>LADA  217130 PRIORA  г.н. №  О137 ТХ 163</t>
  </si>
  <si>
    <t>Лада Приора г.н. №  М 061УА 163</t>
  </si>
  <si>
    <t>ВАЗ 21074  г.н. №  В083МА163</t>
  </si>
  <si>
    <t>SKODA SUPERB  г.н.  №  В060МА163</t>
  </si>
  <si>
    <t>ВАЗ 21104  г.н. № В763 ВР163</t>
  </si>
  <si>
    <t>LADA 213100 г.н. №  С226РВ163</t>
  </si>
  <si>
    <t>ГАЗ 2752, г.н. №  У614РК</t>
  </si>
  <si>
    <t>LADA 21240 г.н.  №  С225РВ163</t>
  </si>
  <si>
    <t>Лада Приора г.н. № М 058 УА 163</t>
  </si>
  <si>
    <t>LADA Granta 219060 г.н. №  С227РВ163</t>
  </si>
  <si>
    <t xml:space="preserve">LADA GRANTA   219060  г.н.  № Т 074НУ 163 </t>
  </si>
  <si>
    <t>ВАЗ 21150  г.н.  № В093МА163</t>
  </si>
  <si>
    <t xml:space="preserve">ГАЗ 2752, г.н.  У 572 РК  </t>
  </si>
  <si>
    <t>FORD  FOCUS  г.н. №  О085МН 163</t>
  </si>
  <si>
    <t>Лада Гранта У664РР163</t>
  </si>
  <si>
    <t>Отрадный</t>
  </si>
  <si>
    <t>HYUNDAI   SONATA  г.н.  №  М872СО 163</t>
  </si>
  <si>
    <t>ВАЗ 21144  г.н. № К235ВЕ163</t>
  </si>
  <si>
    <t>ВАЗ 21074 г.н. № В084МА163</t>
  </si>
  <si>
    <t>ВАЗ 21104  г.н. №  В 764 ВР 163</t>
  </si>
  <si>
    <t>Лада Гранта У748РР163</t>
  </si>
  <si>
    <t>ГАЗ 2752  г.н. №  У 630 РК 163</t>
  </si>
  <si>
    <t>LADA 213100 г.н. С0190ОХ163</t>
  </si>
  <si>
    <t>LADA  213100г. н.   Т  123 ОВ  163</t>
  </si>
  <si>
    <t>ГАЗ 3221 г.н. № В754ВР 163</t>
  </si>
  <si>
    <t>Похвистнево</t>
  </si>
  <si>
    <t>HYINDAY  SONATA  г.н.  №  М877СО163</t>
  </si>
  <si>
    <t>ГАЗ 2752, г.н. №  У 594 РК</t>
  </si>
  <si>
    <t>LADA   213100 г.н.  №  Т 122ОВ 163</t>
  </si>
  <si>
    <t>Lada  212140  г.н.  №  С749РУ163</t>
  </si>
  <si>
    <t>Приволжье</t>
  </si>
  <si>
    <t>HYUNDAI SONATA  г.н. №  М 873СО 163</t>
  </si>
  <si>
    <t>ВАЗ 21144  г.н. №  К233ВЕ163</t>
  </si>
  <si>
    <t>ВАЗ 21214  г.н. №  В095МА163</t>
  </si>
  <si>
    <t>ГАЗ 2752 г.н. № С801МН163</t>
  </si>
  <si>
    <t xml:space="preserve">Lada  Granta  219060  г.н.  С017ОХ163 </t>
  </si>
  <si>
    <t>Сергиевск</t>
  </si>
  <si>
    <t>LADA 213100 г.н. № С0180ОХ163</t>
  </si>
  <si>
    <t>LADA  GRANTA  г.н.  №  Т 078 НУ  163</t>
  </si>
  <si>
    <t>Лада  Калина  г.н. №  Р 327 МА 163</t>
  </si>
  <si>
    <t>Сызрань</t>
  </si>
  <si>
    <t>HYUNDAI SONATA  г.н.  №  М875СО 163</t>
  </si>
  <si>
    <t>ГАЗ 32213 г.н.  В075МА163</t>
  </si>
  <si>
    <t>Лада Гранта У601РР163</t>
  </si>
  <si>
    <t>ГАЗ 2752, г.н. №  У 651РК</t>
  </si>
  <si>
    <t>SKODA OKTAVIA  г.н.  №  О700 ВН 63</t>
  </si>
  <si>
    <t>LADA   212140 г. н.  №  О138 ТХ163</t>
  </si>
  <si>
    <t>Тольятти</t>
  </si>
  <si>
    <t>Лада Приора г.н. № М 059 УА 163</t>
  </si>
  <si>
    <t>Skoda OCTAVIA  г.н. № В744ВР 163</t>
  </si>
  <si>
    <t>ВАЗ 21150  г.н. № В089МА163</t>
  </si>
  <si>
    <t>ГАЗ 3221  г.н. № В 755 ВР 163</t>
  </si>
  <si>
    <t>Lada  21240  г.н.С748РУ163</t>
  </si>
  <si>
    <t>LADA  Granta 219060  г.н. № С228РВ163</t>
  </si>
  <si>
    <t>Чапаевск</t>
  </si>
  <si>
    <t>Дада Приора г.н. № М 055 УА 163</t>
  </si>
  <si>
    <t>ВАЗ 21074  г.н. № В087МА163</t>
  </si>
  <si>
    <t>ВАЗ 21074  г.н.  № В091МА163</t>
  </si>
  <si>
    <t>ВАЗ 21104  г.н. № В 762ВР 163</t>
  </si>
  <si>
    <t>ГАЗ 2752, г.н.№ У586РК</t>
  </si>
  <si>
    <t>Челно-Вершины</t>
  </si>
  <si>
    <t>ВАЗ 21144  г.н.  №  К240ВЕ163</t>
  </si>
  <si>
    <t>ВАЗ 21104  г.н. № В077МА163</t>
  </si>
  <si>
    <t xml:space="preserve">ВАЗ 21140  г.н. № В099МА163 </t>
  </si>
  <si>
    <t>LADA 217130 PRIORA  г.н. №  Т198АР163</t>
  </si>
  <si>
    <t>УАЗ  315195  г.н. №  В 758 ВР 163</t>
  </si>
  <si>
    <t>Volkswagen Passat  г.н.  №  К 993 ВК 163</t>
  </si>
  <si>
    <t>Машина уборочная МУП- 351 ГР-03</t>
  </si>
  <si>
    <t>УАЗ 315195 г.н. № В760ВР 163</t>
  </si>
  <si>
    <t>МКСМ  800  г.н. № 0623СР63</t>
  </si>
  <si>
    <t>Планируемый к приобретению автотранспорт:</t>
  </si>
  <si>
    <t>Лада Гранта (11 шт.)</t>
  </si>
  <si>
    <t>Лада Гранта (6 шт.)</t>
  </si>
  <si>
    <t>Рено Дастер (2 шт.)</t>
  </si>
  <si>
    <t>Шевроле Нива (1шт.)</t>
  </si>
  <si>
    <t>Нива 2131 (1 шт.)</t>
  </si>
  <si>
    <t>Нива 2131 (3 шт.)</t>
  </si>
  <si>
    <t>Лада Ларгус</t>
  </si>
  <si>
    <t>Форд транзит</t>
  </si>
  <si>
    <t>Всего оплата 2015 г.</t>
  </si>
  <si>
    <t xml:space="preserve"> </t>
  </si>
  <si>
    <t>Перечень  договоров КАСКО по автотранспортной службе на 2015-2016 год</t>
  </si>
  <si>
    <t>№ п/п</t>
  </si>
  <si>
    <t>№ договора и от какого числа</t>
  </si>
  <si>
    <t>Наименование приобретаемых товаров, услуг</t>
  </si>
  <si>
    <t>Период страхования</t>
  </si>
  <si>
    <t>Сумма договора, руб. без НДС</t>
  </si>
  <si>
    <t>Контрагент</t>
  </si>
  <si>
    <t>Примечание</t>
  </si>
  <si>
    <t>КАСКО Тойота+Майбах+Ауди</t>
  </si>
  <si>
    <t>02.15-02.16</t>
  </si>
  <si>
    <t>КАСКО Tойота LC 200</t>
  </si>
  <si>
    <t>17.04.2014-16.04.2015</t>
  </si>
  <si>
    <t>КАСКО 11 единиц</t>
  </si>
  <si>
    <t>.12.2015-.12.2016</t>
  </si>
  <si>
    <t>01.15-01.16</t>
  </si>
  <si>
    <t>КАСКО 58 ед</t>
  </si>
  <si>
    <t>18.10.15-17.10.16</t>
  </si>
  <si>
    <t>Каско новые</t>
  </si>
  <si>
    <t>07.15-07.16</t>
  </si>
  <si>
    <t>09.15-09.16</t>
  </si>
  <si>
    <t>Итого</t>
  </si>
  <si>
    <t>Начальник автотранспортной службы</t>
  </si>
  <si>
    <t>А.А.Хурин</t>
  </si>
  <si>
    <t>Наименование заказчика</t>
  </si>
  <si>
    <t>Адрес местонахождения</t>
  </si>
  <si>
    <t>Телефон заказчика</t>
  </si>
  <si>
    <t>Электронная почта заказчика</t>
  </si>
  <si>
    <t>ИНН</t>
  </si>
  <si>
    <t>КПП</t>
  </si>
  <si>
    <t>ОКАТО</t>
  </si>
  <si>
    <t>Открытое акционерное общество энергетики и электрификации «Самараэнерго»</t>
  </si>
  <si>
    <t>443079, Российская Федерация, город Самара, проезд имени Георгия Митирева, дом 9, корпус 1</t>
  </si>
  <si>
    <t>(846)340-38-00</t>
  </si>
  <si>
    <t>info@samaraenergo.ru</t>
  </si>
  <si>
    <t>Генеральный директор ОАО "Самараэнерго" Дербенев О.А.   _______________________   "______"___________ 2014 г.</t>
  </si>
  <si>
    <t>Утверждено</t>
  </si>
  <si>
    <t>решением Совета директоров</t>
  </si>
  <si>
    <t>№__________ от "__"_________20___г.</t>
  </si>
  <si>
    <t>Закупок инновационной продукции, высокотехнологической продукции, лекарственных средств на 2015 - 2017 гг. не запланировано</t>
  </si>
  <si>
    <t>План закупки инновационной продукции, высокотехнологической продукции, лекарственных средств на 2015 - 2017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</si>
</sst>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3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Alignment="1">
      <alignment horizontal="right"/>
    </xf>
    <xf numFmtId="2" fontId="0" fillId="0" borderId="5" xfId="0" applyNumberFormat="1" applyBorder="1"/>
    <xf numFmtId="2" fontId="0" fillId="0" borderId="0" xfId="0" applyNumberFormat="1" applyBorder="1"/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16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vertical="center"/>
    </xf>
    <xf numFmtId="0" fontId="0" fillId="2" borderId="3" xfId="0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14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2" xfId="0" applyBorder="1" applyAlignment="1">
      <alignment horizontal="center" textRotation="255"/>
    </xf>
    <xf numFmtId="0" fontId="10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vertical="center"/>
    </xf>
    <xf numFmtId="0" fontId="0" fillId="0" borderId="0" xfId="0" applyFill="1"/>
    <xf numFmtId="2" fontId="0" fillId="0" borderId="1" xfId="0" applyNumberFormat="1" applyFill="1" applyBorder="1"/>
    <xf numFmtId="0" fontId="6" fillId="0" borderId="1" xfId="0" applyFont="1" applyBorder="1"/>
    <xf numFmtId="43" fontId="6" fillId="0" borderId="1" xfId="1" applyFont="1" applyBorder="1" applyAlignment="1">
      <alignment horizontal="right"/>
    </xf>
    <xf numFmtId="14" fontId="0" fillId="0" borderId="1" xfId="0" applyNumberFormat="1" applyFill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13" applyFont="1" applyFill="1" applyAlignment="1">
      <alignment horizontal="left"/>
    </xf>
    <xf numFmtId="0" fontId="26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4" fillId="0" borderId="1" xfId="12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textRotation="255"/>
    </xf>
    <xf numFmtId="0" fontId="0" fillId="0" borderId="2" xfId="0" applyBorder="1" applyAlignment="1">
      <alignment horizontal="center" textRotation="255"/>
    </xf>
    <xf numFmtId="0" fontId="0" fillId="0" borderId="4" xfId="0" applyBorder="1" applyAlignment="1">
      <alignment horizontal="center" textRotation="255"/>
    </xf>
    <xf numFmtId="0" fontId="0" fillId="0" borderId="3" xfId="0" applyBorder="1" applyAlignment="1">
      <alignment horizontal="center" textRotation="255" wrapText="1"/>
    </xf>
    <xf numFmtId="0" fontId="0" fillId="0" borderId="2" xfId="0" applyBorder="1" applyAlignment="1">
      <alignment horizontal="center" textRotation="255" wrapText="1"/>
    </xf>
    <xf numFmtId="0" fontId="0" fillId="0" borderId="4" xfId="0" applyBorder="1" applyAlignment="1">
      <alignment horizontal="center" textRotation="255" wrapText="1"/>
    </xf>
  </cellXfs>
  <cellStyles count="14">
    <cellStyle name="Гиперссылка" xfId="12" builtinId="8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_Программа закупок_1" xfId="13"/>
    <cellStyle name="Процентный 2" xfId="10"/>
    <cellStyle name="Финансовый" xfId="1" builtinId="3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zPlan/2015/&#1043;&#1050;&#1055;&#1047;/&#1057;&#1077;&#1073;&#1077;&#1089;&#1090;&#1086;&#1080;&#1084;&#1086;&#1089;&#1090;&#1100;/&#1055;&#1069;&#1054;/&#1057;&#1090;&#1088;&#1072;&#1093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22">
          <cell r="F422">
            <v>1693403.22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amaraenergo.ru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5" zoomScaleNormal="85" workbookViewId="0">
      <pane xSplit="1" ySplit="19" topLeftCell="B20" activePane="bottomRight" state="frozen"/>
      <selection pane="topRight" activeCell="B1" sqref="B1"/>
      <selection pane="bottomLeft" activeCell="A11" sqref="A11"/>
      <selection pane="bottomRight" activeCell="E33" sqref="E33"/>
    </sheetView>
  </sheetViews>
  <sheetFormatPr defaultRowHeight="15" x14ac:dyDescent="0.25"/>
  <cols>
    <col min="1" max="1" width="8.7109375" style="47" customWidth="1"/>
    <col min="2" max="2" width="9.140625" style="43"/>
    <col min="3" max="3" width="24.140625" style="43" customWidth="1"/>
    <col min="4" max="4" width="33.85546875" style="43" customWidth="1"/>
    <col min="5" max="5" width="27.5703125" customWidth="1"/>
    <col min="6" max="7" width="9.140625" style="46"/>
    <col min="8" max="8" width="12.85546875" style="47" customWidth="1"/>
    <col min="9" max="9" width="15.85546875" style="43" customWidth="1"/>
    <col min="10" max="10" width="19.7109375" style="48" customWidth="1"/>
    <col min="11" max="11" width="19" customWidth="1"/>
    <col min="12" max="12" width="14.42578125" customWidth="1"/>
    <col min="13" max="13" width="19" style="44" customWidth="1"/>
    <col min="14" max="14" width="11.140625" customWidth="1"/>
    <col min="15" max="15" width="11.85546875" customWidth="1"/>
  </cols>
  <sheetData>
    <row r="1" spans="1:15" ht="15.75" x14ac:dyDescent="0.25">
      <c r="N1" s="64"/>
      <c r="O1" s="64"/>
    </row>
    <row r="2" spans="1:15" ht="15.75" x14ac:dyDescent="0.25">
      <c r="M2" s="68" t="s">
        <v>265</v>
      </c>
      <c r="N2" s="64"/>
      <c r="O2" s="64"/>
    </row>
    <row r="3" spans="1:15" ht="15.75" x14ac:dyDescent="0.25">
      <c r="M3" s="68" t="s">
        <v>266</v>
      </c>
      <c r="N3" s="64"/>
      <c r="O3" s="64"/>
    </row>
    <row r="4" spans="1:15" x14ac:dyDescent="0.25">
      <c r="M4" s="68" t="s">
        <v>267</v>
      </c>
    </row>
    <row r="5" spans="1:1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69" t="s">
        <v>269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x14ac:dyDescent="0.25">
      <c r="A9" s="63"/>
      <c r="B9" s="73" t="s">
        <v>253</v>
      </c>
      <c r="C9" s="73"/>
      <c r="D9" s="73"/>
      <c r="E9" s="73" t="s">
        <v>260</v>
      </c>
      <c r="F9" s="73"/>
      <c r="G9" s="73"/>
      <c r="H9" s="73"/>
      <c r="I9" s="73"/>
      <c r="J9" s="73"/>
      <c r="K9" s="73"/>
      <c r="L9" s="63"/>
      <c r="M9" s="63"/>
      <c r="N9" s="63"/>
      <c r="O9" s="63"/>
    </row>
    <row r="10" spans="1:15" x14ac:dyDescent="0.25">
      <c r="A10" s="63"/>
      <c r="B10" s="73" t="s">
        <v>254</v>
      </c>
      <c r="C10" s="73"/>
      <c r="D10" s="73"/>
      <c r="E10" s="73" t="s">
        <v>261</v>
      </c>
      <c r="F10" s="73"/>
      <c r="G10" s="73"/>
      <c r="H10" s="73"/>
      <c r="I10" s="73"/>
      <c r="J10" s="73"/>
      <c r="K10" s="73"/>
      <c r="L10" s="63"/>
      <c r="M10" s="63"/>
      <c r="N10" s="63"/>
      <c r="O10" s="63"/>
    </row>
    <row r="11" spans="1:15" x14ac:dyDescent="0.25">
      <c r="A11" s="63"/>
      <c r="B11" s="73" t="s">
        <v>255</v>
      </c>
      <c r="C11" s="73"/>
      <c r="D11" s="73"/>
      <c r="E11" s="73" t="s">
        <v>262</v>
      </c>
      <c r="F11" s="73"/>
      <c r="G11" s="73"/>
      <c r="H11" s="73"/>
      <c r="I11" s="73"/>
      <c r="J11" s="73"/>
      <c r="K11" s="73"/>
      <c r="L11" s="63"/>
      <c r="M11" s="63"/>
      <c r="N11" s="63"/>
      <c r="O11" s="63"/>
    </row>
    <row r="12" spans="1:15" x14ac:dyDescent="0.25">
      <c r="A12" s="63"/>
      <c r="B12" s="73" t="s">
        <v>256</v>
      </c>
      <c r="C12" s="73"/>
      <c r="D12" s="73"/>
      <c r="E12" s="74" t="s">
        <v>263</v>
      </c>
      <c r="F12" s="73"/>
      <c r="G12" s="73"/>
      <c r="H12" s="73"/>
      <c r="I12" s="73"/>
      <c r="J12" s="73"/>
      <c r="K12" s="73"/>
      <c r="L12" s="63"/>
      <c r="M12" s="63"/>
      <c r="N12" s="63"/>
      <c r="O12" s="63"/>
    </row>
    <row r="13" spans="1:15" x14ac:dyDescent="0.25">
      <c r="A13" s="63"/>
      <c r="B13" s="73" t="s">
        <v>257</v>
      </c>
      <c r="C13" s="73"/>
      <c r="D13" s="73"/>
      <c r="E13" s="73">
        <v>6315222985</v>
      </c>
      <c r="F13" s="73"/>
      <c r="G13" s="73"/>
      <c r="H13" s="73"/>
      <c r="I13" s="73"/>
      <c r="J13" s="73"/>
      <c r="K13" s="73"/>
      <c r="L13" s="63"/>
      <c r="M13" s="63"/>
      <c r="N13" s="63"/>
      <c r="O13" s="63"/>
    </row>
    <row r="14" spans="1:15" x14ac:dyDescent="0.25">
      <c r="A14" s="63"/>
      <c r="B14" s="73" t="s">
        <v>258</v>
      </c>
      <c r="C14" s="73"/>
      <c r="D14" s="73"/>
      <c r="E14" s="73">
        <v>997450001</v>
      </c>
      <c r="F14" s="73"/>
      <c r="G14" s="73"/>
      <c r="H14" s="73"/>
      <c r="I14" s="73"/>
      <c r="J14" s="73"/>
      <c r="K14" s="73"/>
      <c r="L14" s="63"/>
      <c r="M14" s="63"/>
      <c r="N14" s="63"/>
      <c r="O14" s="63"/>
    </row>
    <row r="15" spans="1:15" x14ac:dyDescent="0.25">
      <c r="A15" s="39"/>
      <c r="B15" s="73" t="s">
        <v>259</v>
      </c>
      <c r="C15" s="73"/>
      <c r="D15" s="73"/>
      <c r="E15" s="73">
        <v>36401385000</v>
      </c>
      <c r="F15" s="73"/>
      <c r="G15" s="73"/>
      <c r="H15" s="73"/>
      <c r="I15" s="73"/>
      <c r="J15" s="73"/>
      <c r="K15" s="73"/>
      <c r="L15" s="2"/>
      <c r="M15" s="45"/>
      <c r="N15" s="2"/>
      <c r="O15" s="2"/>
    </row>
    <row r="16" spans="1:15" x14ac:dyDescent="0.25">
      <c r="A16" s="39"/>
      <c r="B16" s="42"/>
      <c r="C16" s="42"/>
      <c r="D16" s="42"/>
      <c r="E16" s="2"/>
      <c r="F16" s="37"/>
      <c r="G16" s="37"/>
      <c r="H16" s="39"/>
      <c r="I16" s="42"/>
      <c r="J16" s="40"/>
      <c r="K16" s="2"/>
      <c r="L16" s="2"/>
      <c r="M16" s="45"/>
      <c r="N16" s="2"/>
      <c r="O16" s="2"/>
    </row>
    <row r="17" spans="1:16" ht="15" customHeight="1" x14ac:dyDescent="0.25">
      <c r="A17" s="70" t="s">
        <v>0</v>
      </c>
      <c r="B17" s="70" t="s">
        <v>1</v>
      </c>
      <c r="C17" s="70" t="s">
        <v>2</v>
      </c>
      <c r="D17" s="70" t="s">
        <v>5</v>
      </c>
      <c r="E17" s="70"/>
      <c r="F17" s="70"/>
      <c r="G17" s="70"/>
      <c r="H17" s="70"/>
      <c r="I17" s="70"/>
      <c r="J17" s="70"/>
      <c r="K17" s="70"/>
      <c r="L17" s="70"/>
      <c r="M17" s="70"/>
      <c r="N17" s="70" t="s">
        <v>16</v>
      </c>
      <c r="O17" s="70" t="s">
        <v>17</v>
      </c>
      <c r="P17" s="1"/>
    </row>
    <row r="18" spans="1:16" ht="28.5" customHeight="1" x14ac:dyDescent="0.25">
      <c r="A18" s="70"/>
      <c r="B18" s="70"/>
      <c r="C18" s="70"/>
      <c r="D18" s="71" t="s">
        <v>3</v>
      </c>
      <c r="E18" s="70" t="s">
        <v>4</v>
      </c>
      <c r="F18" s="70" t="s">
        <v>6</v>
      </c>
      <c r="G18" s="70"/>
      <c r="H18" s="70" t="s">
        <v>9</v>
      </c>
      <c r="I18" s="70" t="s">
        <v>10</v>
      </c>
      <c r="J18" s="70"/>
      <c r="K18" s="70" t="s">
        <v>12</v>
      </c>
      <c r="L18" s="70" t="s">
        <v>13</v>
      </c>
      <c r="M18" s="70"/>
      <c r="N18" s="70"/>
      <c r="O18" s="70"/>
      <c r="P18" s="1"/>
    </row>
    <row r="19" spans="1:16" ht="105" x14ac:dyDescent="0.25">
      <c r="A19" s="70"/>
      <c r="B19" s="70"/>
      <c r="C19" s="70"/>
      <c r="D19" s="72"/>
      <c r="E19" s="70"/>
      <c r="F19" s="38" t="s">
        <v>7</v>
      </c>
      <c r="G19" s="38" t="s">
        <v>8</v>
      </c>
      <c r="H19" s="70"/>
      <c r="I19" s="38" t="s">
        <v>11</v>
      </c>
      <c r="J19" s="41" t="s">
        <v>8</v>
      </c>
      <c r="K19" s="70"/>
      <c r="L19" s="5" t="s">
        <v>14</v>
      </c>
      <c r="M19" s="38" t="s">
        <v>15</v>
      </c>
      <c r="N19" s="70"/>
      <c r="O19" s="5" t="s">
        <v>18</v>
      </c>
      <c r="P19" s="1"/>
    </row>
    <row r="20" spans="1:16" x14ac:dyDescent="0.25">
      <c r="A20" s="75" t="s">
        <v>268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</row>
    <row r="25" spans="1:16" x14ac:dyDescent="0.25">
      <c r="B25" s="65" t="s">
        <v>264</v>
      </c>
      <c r="C25" s="65"/>
      <c r="D25" s="65"/>
    </row>
    <row r="26" spans="1:16" x14ac:dyDescent="0.25">
      <c r="D26" s="66"/>
      <c r="E26" s="66"/>
      <c r="F26" s="66"/>
      <c r="G26" s="66"/>
      <c r="H26" s="66"/>
      <c r="I26" s="66"/>
      <c r="J26" s="66"/>
      <c r="K26" s="66"/>
      <c r="L26" s="67"/>
      <c r="M26"/>
    </row>
  </sheetData>
  <customSheetViews>
    <customSheetView guid="{39517F40-2AF1-49F4-96F9-2468F10D4E45}" scale="90" fitToPage="1">
      <pane xSplit="1" ySplit="10" topLeftCell="D92" activePane="bottomRight" state="frozen"/>
      <selection pane="bottomRight" activeCell="K94" sqref="K94"/>
      <pageMargins left="0.70866141732283472" right="0.70866141732283472" top="0.74803149606299213" bottom="0.74803149606299213" header="0.31496062992125984" footer="0.31496062992125984"/>
      <pageSetup paperSize="0" scale="82" orientation="landscape" r:id="rId1"/>
    </customSheetView>
  </customSheetViews>
  <mergeCells count="31">
    <mergeCell ref="A20:O20"/>
    <mergeCell ref="E14:K14"/>
    <mergeCell ref="E15:K15"/>
    <mergeCell ref="F18:G18"/>
    <mergeCell ref="H18:H19"/>
    <mergeCell ref="I18:J18"/>
    <mergeCell ref="K18:K19"/>
    <mergeCell ref="O17:O18"/>
    <mergeCell ref="N17:N19"/>
    <mergeCell ref="E13:K13"/>
    <mergeCell ref="B9:D9"/>
    <mergeCell ref="B10:D10"/>
    <mergeCell ref="B11:D11"/>
    <mergeCell ref="B12:D12"/>
    <mergeCell ref="B13:D13"/>
    <mergeCell ref="A5:O5"/>
    <mergeCell ref="A6:O6"/>
    <mergeCell ref="A7:O7"/>
    <mergeCell ref="A17:A19"/>
    <mergeCell ref="B17:B19"/>
    <mergeCell ref="C17:C19"/>
    <mergeCell ref="D18:D19"/>
    <mergeCell ref="E18:E19"/>
    <mergeCell ref="D17:M17"/>
    <mergeCell ref="L18:M18"/>
    <mergeCell ref="B14:D14"/>
    <mergeCell ref="B15:D15"/>
    <mergeCell ref="E9:K9"/>
    <mergeCell ref="E10:K10"/>
    <mergeCell ref="E11:K11"/>
    <mergeCell ref="E12:K12"/>
  </mergeCells>
  <hyperlinks>
    <hyperlink ref="E12" r:id="rId2"/>
  </hyperlinks>
  <pageMargins left="0.31496062992125984" right="0.31496062992125984" top="0.35433070866141736" bottom="0.35433070866141736" header="0.31496062992125984" footer="0.31496062992125984"/>
  <pageSetup paperSize="256" scale="5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zoomScaleSheetLayoutView="100" workbookViewId="0">
      <selection activeCell="G31" sqref="G31"/>
    </sheetView>
  </sheetViews>
  <sheetFormatPr defaultRowHeight="12.75" x14ac:dyDescent="0.25"/>
  <cols>
    <col min="1" max="1" width="3.42578125" style="49" customWidth="1"/>
    <col min="2" max="2" width="19.85546875" style="49" customWidth="1"/>
    <col min="3" max="3" width="26.140625" style="49" customWidth="1"/>
    <col min="4" max="4" width="18.7109375" style="60" customWidth="1"/>
    <col min="5" max="5" width="14.5703125" style="60" customWidth="1"/>
    <col min="6" max="6" width="23.28515625" style="60" customWidth="1"/>
    <col min="7" max="7" width="14.28515625" style="49" customWidth="1"/>
    <col min="8" max="8" width="21.85546875" style="49" customWidth="1"/>
    <col min="9" max="9" width="13.7109375" style="49" hidden="1" customWidth="1"/>
    <col min="10" max="10" width="0" style="49" hidden="1" customWidth="1"/>
    <col min="11" max="11" width="15.5703125" style="50" customWidth="1"/>
    <col min="12" max="12" width="35" style="51" customWidth="1"/>
    <col min="13" max="16384" width="9.140625" style="49"/>
  </cols>
  <sheetData>
    <row r="1" spans="1:12" ht="15" customHeight="1" x14ac:dyDescent="0.25">
      <c r="A1" s="78" t="s">
        <v>230</v>
      </c>
      <c r="B1" s="78"/>
      <c r="C1" s="78"/>
      <c r="D1" s="78"/>
      <c r="E1" s="78"/>
      <c r="F1" s="78"/>
      <c r="G1" s="78"/>
      <c r="H1" s="78"/>
    </row>
    <row r="2" spans="1:12" ht="15" customHeight="1" x14ac:dyDescent="0.25">
      <c r="D2" s="49"/>
      <c r="E2" s="49"/>
      <c r="F2" s="49"/>
    </row>
    <row r="3" spans="1:12" ht="15" customHeight="1" x14ac:dyDescent="0.25">
      <c r="A3" s="79"/>
      <c r="B3" s="79"/>
      <c r="C3" s="79"/>
      <c r="D3" s="79"/>
      <c r="E3" s="79"/>
      <c r="F3" s="79"/>
      <c r="G3" s="79"/>
      <c r="H3" s="79"/>
    </row>
    <row r="4" spans="1:12" ht="27" customHeight="1" x14ac:dyDescent="0.25">
      <c r="A4" s="52" t="s">
        <v>231</v>
      </c>
      <c r="B4" s="53" t="s">
        <v>232</v>
      </c>
      <c r="C4" s="53" t="s">
        <v>233</v>
      </c>
      <c r="D4" s="53" t="s">
        <v>234</v>
      </c>
      <c r="E4" s="53" t="s">
        <v>235</v>
      </c>
      <c r="F4" s="53" t="s">
        <v>236</v>
      </c>
      <c r="G4" s="53"/>
      <c r="H4" s="53" t="s">
        <v>237</v>
      </c>
      <c r="K4" s="80"/>
      <c r="L4" s="80"/>
    </row>
    <row r="5" spans="1:12" ht="25.5" x14ac:dyDescent="0.25">
      <c r="A5" s="53"/>
      <c r="B5" s="53"/>
      <c r="C5" s="53" t="s">
        <v>238</v>
      </c>
      <c r="D5" s="54" t="s">
        <v>239</v>
      </c>
      <c r="E5" s="54">
        <v>633460</v>
      </c>
      <c r="F5" s="54"/>
      <c r="G5" s="53"/>
      <c r="H5" s="53"/>
    </row>
    <row r="6" spans="1:12" x14ac:dyDescent="0.25">
      <c r="A6" s="53"/>
      <c r="B6" s="53"/>
      <c r="C6" s="53" t="s">
        <v>240</v>
      </c>
      <c r="D6" s="54" t="s">
        <v>241</v>
      </c>
      <c r="E6" s="54">
        <f>103489/1.08</f>
        <v>95823.148148148146</v>
      </c>
      <c r="F6" s="53"/>
      <c r="G6" s="53"/>
      <c r="H6" s="53">
        <v>585</v>
      </c>
    </row>
    <row r="7" spans="1:12" x14ac:dyDescent="0.25">
      <c r="A7" s="53"/>
      <c r="B7" s="52"/>
      <c r="C7" s="52" t="s">
        <v>242</v>
      </c>
      <c r="D7" s="55" t="s">
        <v>243</v>
      </c>
      <c r="E7" s="55">
        <v>107780</v>
      </c>
      <c r="F7" s="55"/>
      <c r="G7" s="52"/>
      <c r="H7" s="53"/>
    </row>
    <row r="8" spans="1:12" x14ac:dyDescent="0.25">
      <c r="A8" s="53"/>
      <c r="B8" s="52"/>
      <c r="C8" s="52" t="s">
        <v>89</v>
      </c>
      <c r="D8" s="55" t="s">
        <v>244</v>
      </c>
      <c r="E8" s="55">
        <v>36750</v>
      </c>
      <c r="F8" s="55"/>
      <c r="G8" s="52"/>
      <c r="H8" s="53"/>
    </row>
    <row r="9" spans="1:12" x14ac:dyDescent="0.25">
      <c r="A9" s="53"/>
      <c r="B9" s="52"/>
      <c r="C9" s="52" t="s">
        <v>245</v>
      </c>
      <c r="D9" s="55" t="s">
        <v>246</v>
      </c>
      <c r="E9" s="56">
        <f>1291728/1.09</f>
        <v>1185071.5596330275</v>
      </c>
      <c r="F9" s="55"/>
      <c r="G9" s="52"/>
      <c r="H9" s="53"/>
    </row>
    <row r="10" spans="1:12" x14ac:dyDescent="0.25">
      <c r="A10" s="53"/>
      <c r="B10" s="52"/>
      <c r="C10" s="52"/>
      <c r="D10" s="55"/>
      <c r="E10" s="55"/>
      <c r="F10" s="55"/>
      <c r="G10" s="53"/>
      <c r="H10" s="53"/>
    </row>
    <row r="11" spans="1:12" x14ac:dyDescent="0.25">
      <c r="A11" s="53"/>
      <c r="B11" s="52"/>
      <c r="C11" s="52" t="s">
        <v>247</v>
      </c>
      <c r="D11" s="55" t="s">
        <v>248</v>
      </c>
      <c r="E11" s="55">
        <f>3872900*0.035</f>
        <v>135551.5</v>
      </c>
      <c r="F11" s="55"/>
      <c r="G11" s="53"/>
      <c r="H11" s="53"/>
    </row>
    <row r="12" spans="1:12" x14ac:dyDescent="0.25">
      <c r="A12" s="53"/>
      <c r="B12" s="52"/>
      <c r="C12" s="52" t="s">
        <v>247</v>
      </c>
      <c r="D12" s="55" t="s">
        <v>249</v>
      </c>
      <c r="E12" s="56">
        <f>6127300*0.035</f>
        <v>214455.50000000003</v>
      </c>
      <c r="F12" s="55"/>
      <c r="G12" s="53"/>
      <c r="H12" s="53"/>
    </row>
    <row r="13" spans="1:12" x14ac:dyDescent="0.25">
      <c r="A13" s="53"/>
      <c r="B13" s="52"/>
      <c r="C13" s="52" t="s">
        <v>250</v>
      </c>
      <c r="D13" s="55"/>
      <c r="E13" s="55">
        <f>SUM(E5:E12)</f>
        <v>2408891.7077811756</v>
      </c>
      <c r="F13" s="55"/>
      <c r="G13" s="52"/>
      <c r="H13" s="53"/>
    </row>
    <row r="14" spans="1:12" s="57" customFormat="1" x14ac:dyDescent="0.25">
      <c r="A14" s="52"/>
      <c r="B14" s="52"/>
      <c r="C14" s="52"/>
      <c r="D14" s="55"/>
      <c r="E14" s="55"/>
      <c r="F14" s="55"/>
      <c r="G14" s="52"/>
      <c r="H14" s="52"/>
      <c r="K14" s="58"/>
      <c r="L14" s="59"/>
    </row>
    <row r="15" spans="1:12" s="57" customFormat="1" x14ac:dyDescent="0.25">
      <c r="A15" s="49"/>
      <c r="B15" s="49"/>
      <c r="C15" s="49"/>
      <c r="D15" s="60"/>
      <c r="E15" s="60"/>
      <c r="F15" s="60"/>
      <c r="G15" s="49"/>
      <c r="H15" s="49"/>
      <c r="K15" s="58"/>
      <c r="L15" s="59"/>
    </row>
    <row r="16" spans="1:12" s="57" customFormat="1" x14ac:dyDescent="0.25">
      <c r="A16" s="49"/>
      <c r="B16" s="49"/>
      <c r="C16" s="49"/>
      <c r="D16" s="60"/>
      <c r="E16" s="60"/>
      <c r="F16" s="60"/>
      <c r="G16" s="49"/>
      <c r="H16" s="49"/>
      <c r="K16" s="58"/>
      <c r="L16" s="59"/>
    </row>
    <row r="17" spans="1:12" s="57" customFormat="1" x14ac:dyDescent="0.25">
      <c r="A17" s="49"/>
      <c r="B17" s="49"/>
      <c r="C17" s="49"/>
      <c r="D17" s="60"/>
      <c r="E17" s="60"/>
      <c r="F17" s="60"/>
      <c r="G17" s="49"/>
      <c r="H17" s="49"/>
      <c r="K17" s="58"/>
      <c r="L17" s="59"/>
    </row>
    <row r="18" spans="1:12" s="57" customFormat="1" x14ac:dyDescent="0.25">
      <c r="A18" s="49"/>
      <c r="B18" s="61" t="s">
        <v>251</v>
      </c>
      <c r="C18" s="49"/>
      <c r="D18" s="60"/>
      <c r="E18" s="60"/>
      <c r="F18" s="60" t="s">
        <v>252</v>
      </c>
      <c r="G18" s="49"/>
      <c r="H18" s="49"/>
      <c r="K18" s="58"/>
      <c r="L18" s="59"/>
    </row>
    <row r="19" spans="1:12" s="57" customFormat="1" x14ac:dyDescent="0.25">
      <c r="A19" s="49"/>
      <c r="E19" s="49"/>
      <c r="K19" s="58"/>
      <c r="L19" s="59"/>
    </row>
    <row r="21" spans="1:12" x14ac:dyDescent="0.25">
      <c r="B21" s="62"/>
    </row>
  </sheetData>
  <mergeCells count="3">
    <mergeCell ref="A1:H1"/>
    <mergeCell ref="A3:H3"/>
    <mergeCell ref="K4:L4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97" orientation="landscape" r:id="rId1"/>
  <colBreaks count="1" manualBreakCount="1">
    <brk id="8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6"/>
  <sheetViews>
    <sheetView zoomScaleNormal="100" workbookViewId="0">
      <pane xSplit="7" ySplit="4" topLeftCell="H402" activePane="bottomRight" state="frozen"/>
      <selection pane="topRight" activeCell="H1" sqref="H1"/>
      <selection pane="bottomLeft" activeCell="A4" sqref="A4"/>
      <selection pane="bottomRight" activeCell="F423" sqref="F423"/>
    </sheetView>
  </sheetViews>
  <sheetFormatPr defaultRowHeight="15" x14ac:dyDescent="0.25"/>
  <cols>
    <col min="1" max="1" width="3.42578125" style="3" customWidth="1"/>
    <col min="2" max="2" width="62.42578125" style="3" customWidth="1"/>
    <col min="3" max="4" width="10.85546875" style="25" bestFit="1" customWidth="1"/>
    <col min="5" max="5" width="9.140625" style="3"/>
    <col min="6" max="6" width="14.28515625" style="26" customWidth="1"/>
    <col min="7" max="7" width="0.85546875" style="3" hidden="1" customWidth="1"/>
    <col min="8" max="8" width="12" style="26" hidden="1" customWidth="1"/>
    <col min="9" max="9" width="12.7109375" style="26" hidden="1" customWidth="1"/>
    <col min="10" max="12" width="12.28515625" style="26" hidden="1" customWidth="1"/>
    <col min="13" max="13" width="12.7109375" style="26" hidden="1" customWidth="1"/>
    <col min="14" max="19" width="12.28515625" style="26" hidden="1" customWidth="1"/>
    <col min="20" max="20" width="14.42578125" style="26" hidden="1" customWidth="1"/>
    <col min="23" max="24" width="14.7109375" bestFit="1" customWidth="1"/>
  </cols>
  <sheetData>
    <row r="1" spans="1:24" ht="15.75" x14ac:dyDescent="0.25">
      <c r="A1" s="6"/>
      <c r="B1" s="6"/>
      <c r="C1" s="7"/>
      <c r="D1" s="7"/>
      <c r="E1" s="6"/>
      <c r="F1" s="8" t="s">
        <v>19</v>
      </c>
      <c r="G1" s="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4" s="11" customFormat="1" x14ac:dyDescent="0.25">
      <c r="D2" s="12">
        <v>1</v>
      </c>
      <c r="E2" s="11">
        <v>0.98</v>
      </c>
      <c r="F2" s="11">
        <v>1.3</v>
      </c>
      <c r="H2" s="13">
        <v>2014</v>
      </c>
      <c r="I2" s="13">
        <f>$H$2</f>
        <v>2014</v>
      </c>
      <c r="J2" s="13">
        <f t="shared" ref="J2:T3" si="0">$H$2</f>
        <v>2014</v>
      </c>
      <c r="K2" s="13">
        <f t="shared" si="0"/>
        <v>2014</v>
      </c>
      <c r="L2" s="13">
        <f t="shared" si="0"/>
        <v>2014</v>
      </c>
      <c r="M2" s="13">
        <f t="shared" si="0"/>
        <v>2014</v>
      </c>
      <c r="N2" s="13">
        <f t="shared" si="0"/>
        <v>2014</v>
      </c>
      <c r="O2" s="13">
        <f t="shared" si="0"/>
        <v>2014</v>
      </c>
      <c r="P2" s="13">
        <f t="shared" si="0"/>
        <v>2014</v>
      </c>
      <c r="Q2" s="13">
        <f t="shared" si="0"/>
        <v>2014</v>
      </c>
      <c r="R2" s="13">
        <f t="shared" si="0"/>
        <v>2014</v>
      </c>
      <c r="S2" s="13">
        <f t="shared" si="0"/>
        <v>2014</v>
      </c>
      <c r="T2" s="14"/>
    </row>
    <row r="3" spans="1:24" ht="30" customHeight="1" x14ac:dyDescent="0.25">
      <c r="A3" s="83"/>
      <c r="B3" s="81" t="s">
        <v>25</v>
      </c>
      <c r="C3" s="85" t="s">
        <v>26</v>
      </c>
      <c r="D3" s="85" t="s">
        <v>27</v>
      </c>
      <c r="E3" s="85" t="s">
        <v>28</v>
      </c>
      <c r="F3" s="81" t="s">
        <v>29</v>
      </c>
      <c r="G3" s="15"/>
      <c r="H3" s="16" t="s">
        <v>30</v>
      </c>
      <c r="I3" s="16" t="s">
        <v>31</v>
      </c>
      <c r="J3" s="16" t="s">
        <v>32</v>
      </c>
      <c r="K3" s="16" t="s">
        <v>33</v>
      </c>
      <c r="L3" s="16" t="s">
        <v>34</v>
      </c>
      <c r="M3" s="16" t="s">
        <v>35</v>
      </c>
      <c r="N3" s="16" t="s">
        <v>36</v>
      </c>
      <c r="O3" s="16" t="s">
        <v>37</v>
      </c>
      <c r="P3" s="16" t="s">
        <v>38</v>
      </c>
      <c r="Q3" s="16" t="s">
        <v>39</v>
      </c>
      <c r="R3" s="16" t="s">
        <v>40</v>
      </c>
      <c r="S3" s="16" t="s">
        <v>41</v>
      </c>
      <c r="T3" s="17">
        <f t="shared" si="0"/>
        <v>2014</v>
      </c>
      <c r="W3" s="18"/>
      <c r="X3" s="18"/>
    </row>
    <row r="4" spans="1:24" ht="30" customHeight="1" x14ac:dyDescent="0.25">
      <c r="A4" s="84"/>
      <c r="B4" s="82"/>
      <c r="C4" s="86"/>
      <c r="D4" s="86"/>
      <c r="E4" s="86"/>
      <c r="F4" s="82"/>
      <c r="G4" s="15"/>
      <c r="H4" s="19">
        <f>DATE(H2,1,1)</f>
        <v>41640</v>
      </c>
      <c r="I4" s="19">
        <f>DATE(YEAR(H4),MONTH(H4)+1,DAY(H4))</f>
        <v>41671</v>
      </c>
      <c r="J4" s="19">
        <f t="shared" ref="J4:S4" si="1">DATE(YEAR(I4),MONTH(I4)+1,DAY(I4))</f>
        <v>41699</v>
      </c>
      <c r="K4" s="19">
        <f t="shared" si="1"/>
        <v>41730</v>
      </c>
      <c r="L4" s="19">
        <f t="shared" si="1"/>
        <v>41760</v>
      </c>
      <c r="M4" s="19">
        <f t="shared" si="1"/>
        <v>41791</v>
      </c>
      <c r="N4" s="19">
        <f t="shared" si="1"/>
        <v>41821</v>
      </c>
      <c r="O4" s="19">
        <f t="shared" si="1"/>
        <v>41852</v>
      </c>
      <c r="P4" s="19">
        <f t="shared" si="1"/>
        <v>41883</v>
      </c>
      <c r="Q4" s="19">
        <f t="shared" si="1"/>
        <v>41913</v>
      </c>
      <c r="R4" s="19">
        <f t="shared" si="1"/>
        <v>41944</v>
      </c>
      <c r="S4" s="19">
        <f t="shared" si="1"/>
        <v>41974</v>
      </c>
      <c r="T4" s="19"/>
    </row>
    <row r="5" spans="1:24" x14ac:dyDescent="0.25">
      <c r="A5" s="20"/>
      <c r="B5" s="21" t="s">
        <v>20</v>
      </c>
      <c r="C5" s="22"/>
      <c r="D5" s="22"/>
      <c r="E5" s="22"/>
      <c r="F5" s="21"/>
      <c r="G5" s="15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4" x14ac:dyDescent="0.25">
      <c r="A6" s="23"/>
      <c r="B6" s="15"/>
      <c r="C6" s="24"/>
      <c r="D6" s="24"/>
      <c r="E6" s="24"/>
      <c r="F6" s="15"/>
      <c r="G6" s="1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4" ht="15" customHeight="1" x14ac:dyDescent="0.25">
      <c r="A7" s="87" t="s">
        <v>42</v>
      </c>
      <c r="B7" s="3" t="s">
        <v>43</v>
      </c>
      <c r="C7" s="25">
        <v>41809</v>
      </c>
      <c r="D7" s="25">
        <v>42173</v>
      </c>
      <c r="E7" s="3">
        <v>366</v>
      </c>
      <c r="F7" s="26">
        <v>9849.6</v>
      </c>
      <c r="M7" s="26">
        <v>323.82</v>
      </c>
      <c r="N7" s="26">
        <v>836.54</v>
      </c>
      <c r="O7" s="26">
        <v>836.54</v>
      </c>
      <c r="T7" s="26">
        <f>SUM(H7:S7)</f>
        <v>1996.8999999999999</v>
      </c>
    </row>
    <row r="8" spans="1:24" x14ac:dyDescent="0.25">
      <c r="A8" s="88"/>
      <c r="B8" s="15"/>
      <c r="C8" s="25">
        <v>42174</v>
      </c>
      <c r="D8" s="25">
        <v>42539</v>
      </c>
      <c r="E8" s="3">
        <v>366</v>
      </c>
      <c r="F8" s="26">
        <f>F7*$F$2</f>
        <v>12804.480000000001</v>
      </c>
      <c r="G8" s="1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4" ht="15" customHeight="1" x14ac:dyDescent="0.25">
      <c r="A9" s="88"/>
      <c r="B9" s="3" t="s">
        <v>44</v>
      </c>
      <c r="C9" s="25">
        <v>41789</v>
      </c>
      <c r="D9" s="25">
        <v>42153</v>
      </c>
      <c r="E9" s="3">
        <v>366</v>
      </c>
      <c r="F9" s="26">
        <v>4665.6000000000004</v>
      </c>
      <c r="L9" s="26">
        <v>25.56</v>
      </c>
      <c r="M9" s="26">
        <v>383.47</v>
      </c>
      <c r="N9" s="26">
        <v>396.26</v>
      </c>
      <c r="O9" s="26">
        <v>396.26</v>
      </c>
      <c r="T9" s="26">
        <f>SUM(H9:S9)</f>
        <v>1201.55</v>
      </c>
    </row>
    <row r="10" spans="1:24" x14ac:dyDescent="0.25">
      <c r="A10" s="88"/>
      <c r="B10" s="15"/>
      <c r="C10" s="25">
        <v>42154</v>
      </c>
      <c r="D10" s="25">
        <v>42519</v>
      </c>
      <c r="E10" s="3">
        <v>366</v>
      </c>
      <c r="F10" s="26">
        <f>F9*$F$2</f>
        <v>6065.2800000000007</v>
      </c>
      <c r="G10" s="1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4" ht="15" customHeight="1" x14ac:dyDescent="0.25">
      <c r="A11" s="88"/>
      <c r="B11" s="3" t="s">
        <v>45</v>
      </c>
      <c r="C11" s="25">
        <v>41631</v>
      </c>
      <c r="D11" s="25">
        <v>41995</v>
      </c>
      <c r="E11" s="3">
        <v>366</v>
      </c>
      <c r="F11" s="26">
        <v>9849.6</v>
      </c>
      <c r="H11" s="26">
        <v>836.54</v>
      </c>
      <c r="I11" s="26">
        <v>755.59</v>
      </c>
      <c r="J11" s="26">
        <v>836.54</v>
      </c>
      <c r="K11" s="26">
        <v>809.56</v>
      </c>
      <c r="L11" s="26">
        <v>836.54</v>
      </c>
      <c r="M11" s="26">
        <v>809.56</v>
      </c>
      <c r="N11" s="26">
        <v>836.54</v>
      </c>
      <c r="O11" s="26">
        <v>836.54</v>
      </c>
      <c r="T11" s="26">
        <f>SUM(H11:S11)</f>
        <v>6557.41</v>
      </c>
    </row>
    <row r="12" spans="1:24" ht="15" customHeight="1" x14ac:dyDescent="0.25">
      <c r="A12" s="88"/>
      <c r="B12" s="15"/>
      <c r="C12" s="25">
        <v>41996</v>
      </c>
      <c r="D12" s="25">
        <v>42360</v>
      </c>
      <c r="E12" s="3">
        <v>366</v>
      </c>
      <c r="F12" s="26">
        <f>F11*$F$2</f>
        <v>12804.480000000001</v>
      </c>
      <c r="G12" s="1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4" x14ac:dyDescent="0.25">
      <c r="A13" s="88"/>
      <c r="B13" s="15"/>
      <c r="C13" s="25">
        <v>42361</v>
      </c>
      <c r="D13" s="25">
        <v>42726</v>
      </c>
      <c r="E13" s="3">
        <v>366</v>
      </c>
      <c r="F13" s="26">
        <f>F12</f>
        <v>12804.480000000001</v>
      </c>
      <c r="G13" s="1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4" ht="15" customHeight="1" x14ac:dyDescent="0.25">
      <c r="A14" s="88"/>
      <c r="B14" s="3" t="s">
        <v>46</v>
      </c>
      <c r="C14" s="25">
        <v>41639</v>
      </c>
      <c r="D14" s="25">
        <v>42003</v>
      </c>
      <c r="E14" s="3">
        <v>366</v>
      </c>
      <c r="F14" s="26">
        <v>9302.4</v>
      </c>
      <c r="H14" s="26">
        <v>790.07</v>
      </c>
      <c r="I14" s="26">
        <v>713.61</v>
      </c>
      <c r="J14" s="26">
        <v>790.07</v>
      </c>
      <c r="K14" s="26">
        <v>764.58</v>
      </c>
      <c r="L14" s="26">
        <v>790.07</v>
      </c>
      <c r="M14" s="26">
        <v>764.58</v>
      </c>
      <c r="N14" s="26">
        <v>790.07</v>
      </c>
      <c r="O14" s="26">
        <v>790.07</v>
      </c>
      <c r="T14" s="26">
        <f>SUM(H14:S14)</f>
        <v>6193.12</v>
      </c>
    </row>
    <row r="15" spans="1:24" ht="15" customHeight="1" x14ac:dyDescent="0.25">
      <c r="A15" s="88"/>
      <c r="B15" s="15"/>
      <c r="C15" s="25">
        <v>42004</v>
      </c>
      <c r="D15" s="25">
        <v>42368</v>
      </c>
      <c r="E15" s="3">
        <v>366</v>
      </c>
      <c r="F15" s="26">
        <f>F14*$F$2</f>
        <v>12093.12</v>
      </c>
      <c r="G15" s="15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4" x14ac:dyDescent="0.25">
      <c r="A16" s="88"/>
      <c r="B16" s="15"/>
      <c r="C16" s="25">
        <v>42369</v>
      </c>
      <c r="D16" s="25">
        <v>42734</v>
      </c>
      <c r="E16" s="3">
        <v>366</v>
      </c>
      <c r="F16" s="26">
        <f>F15</f>
        <v>12093.12</v>
      </c>
      <c r="G16" s="15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5" customHeight="1" x14ac:dyDescent="0.25">
      <c r="A17" s="88"/>
      <c r="B17" s="3" t="s">
        <v>47</v>
      </c>
      <c r="C17" s="25">
        <v>41877</v>
      </c>
      <c r="D17" s="25">
        <v>42241</v>
      </c>
      <c r="E17" s="3">
        <v>366</v>
      </c>
      <c r="F17" s="26">
        <v>8208</v>
      </c>
      <c r="O17" s="26">
        <v>134.93</v>
      </c>
      <c r="T17" s="26">
        <f>SUM(H17:S17)</f>
        <v>134.93</v>
      </c>
    </row>
    <row r="18" spans="1:20" x14ac:dyDescent="0.25">
      <c r="A18" s="88"/>
      <c r="B18" s="15"/>
      <c r="C18" s="25">
        <v>42242</v>
      </c>
      <c r="D18" s="25">
        <v>42607</v>
      </c>
      <c r="E18" s="3">
        <v>366</v>
      </c>
      <c r="F18" s="26">
        <f>F17*$F$2</f>
        <v>10670.4</v>
      </c>
      <c r="G18" s="1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5" customHeight="1" x14ac:dyDescent="0.25">
      <c r="A19" s="88"/>
      <c r="B19" s="3" t="s">
        <v>48</v>
      </c>
      <c r="C19" s="25">
        <v>41657</v>
      </c>
      <c r="D19" s="25">
        <v>42021</v>
      </c>
      <c r="E19" s="3">
        <v>366</v>
      </c>
      <c r="F19" s="26">
        <v>6224.4</v>
      </c>
      <c r="H19" s="26">
        <v>238.74</v>
      </c>
      <c r="I19" s="26">
        <v>477.49</v>
      </c>
      <c r="J19" s="26">
        <v>528.65</v>
      </c>
      <c r="K19" s="26">
        <v>511.59</v>
      </c>
      <c r="L19" s="26">
        <v>528.65</v>
      </c>
      <c r="M19" s="26">
        <v>511.59</v>
      </c>
      <c r="N19" s="26">
        <v>528.65</v>
      </c>
      <c r="O19" s="26">
        <v>528.65</v>
      </c>
      <c r="T19" s="26">
        <f>SUM(H19:S19)</f>
        <v>3854.01</v>
      </c>
    </row>
    <row r="20" spans="1:20" x14ac:dyDescent="0.25">
      <c r="A20" s="88"/>
      <c r="B20" s="15"/>
      <c r="C20" s="25">
        <v>42022</v>
      </c>
      <c r="D20" s="25">
        <v>42386</v>
      </c>
      <c r="E20" s="3">
        <v>366</v>
      </c>
      <c r="F20" s="26">
        <f>F19*$F$2</f>
        <v>8091.72</v>
      </c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5" customHeight="1" x14ac:dyDescent="0.25">
      <c r="A21" s="88"/>
      <c r="B21" s="3" t="s">
        <v>49</v>
      </c>
      <c r="C21" s="25">
        <v>41570</v>
      </c>
      <c r="D21" s="25">
        <v>41934</v>
      </c>
      <c r="E21" s="3">
        <v>366</v>
      </c>
      <c r="F21" s="26">
        <v>7797.6</v>
      </c>
      <c r="H21" s="26">
        <v>662.26</v>
      </c>
      <c r="I21" s="26">
        <v>598.16999999999996</v>
      </c>
      <c r="J21" s="26">
        <v>662.26</v>
      </c>
      <c r="K21" s="26">
        <v>640.9</v>
      </c>
      <c r="L21" s="26">
        <v>662.26</v>
      </c>
      <c r="M21" s="26">
        <v>640.9</v>
      </c>
      <c r="N21" s="26">
        <v>662.26</v>
      </c>
      <c r="O21" s="26">
        <v>662.26</v>
      </c>
      <c r="T21" s="26">
        <f>SUM(H21:S21)</f>
        <v>5191.2699999999995</v>
      </c>
    </row>
    <row r="22" spans="1:20" ht="15" customHeight="1" x14ac:dyDescent="0.25">
      <c r="A22" s="88"/>
      <c r="B22" s="27"/>
      <c r="C22" s="25">
        <v>41935</v>
      </c>
      <c r="D22" s="25">
        <v>42299</v>
      </c>
      <c r="E22" s="3">
        <v>366</v>
      </c>
      <c r="F22" s="26">
        <f>F21*$F$2</f>
        <v>10136.880000000001</v>
      </c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x14ac:dyDescent="0.25">
      <c r="A23" s="88"/>
      <c r="B23" s="27"/>
      <c r="C23" s="25">
        <v>42300</v>
      </c>
      <c r="D23" s="25">
        <v>42665</v>
      </c>
      <c r="E23" s="3">
        <v>366</v>
      </c>
      <c r="F23" s="26">
        <f>F22</f>
        <v>10136.880000000001</v>
      </c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5" customHeight="1" x14ac:dyDescent="0.25">
      <c r="A24" s="88"/>
      <c r="B24" s="3" t="s">
        <v>50</v>
      </c>
      <c r="C24" s="25">
        <v>41570</v>
      </c>
      <c r="D24" s="25">
        <v>41934</v>
      </c>
      <c r="E24" s="3">
        <v>366</v>
      </c>
      <c r="F24" s="26">
        <v>7797.6</v>
      </c>
      <c r="H24" s="26">
        <v>662.26</v>
      </c>
      <c r="I24" s="26">
        <v>598.16999999999996</v>
      </c>
      <c r="J24" s="26">
        <v>662.26</v>
      </c>
      <c r="K24" s="26">
        <v>640.9</v>
      </c>
      <c r="L24" s="26">
        <v>662.26</v>
      </c>
      <c r="M24" s="26">
        <v>640.9</v>
      </c>
      <c r="N24" s="26">
        <v>662.26</v>
      </c>
      <c r="O24" s="26">
        <v>662.26</v>
      </c>
      <c r="T24" s="26">
        <f>SUM(H24:S24)</f>
        <v>5191.2699999999995</v>
      </c>
    </row>
    <row r="25" spans="1:20" ht="15" customHeight="1" x14ac:dyDescent="0.25">
      <c r="A25" s="88"/>
      <c r="B25" s="27"/>
      <c r="C25" s="25">
        <v>41935</v>
      </c>
      <c r="D25" s="25">
        <v>42299</v>
      </c>
      <c r="E25" s="3">
        <v>366</v>
      </c>
      <c r="F25" s="26">
        <f>F24*$F$2</f>
        <v>10136.880000000001</v>
      </c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5">
      <c r="A26" s="88"/>
      <c r="B26" s="27"/>
      <c r="C26" s="25">
        <v>42300</v>
      </c>
      <c r="D26" s="25">
        <v>42665</v>
      </c>
      <c r="E26" s="3">
        <v>366</v>
      </c>
      <c r="F26" s="26">
        <f>F25</f>
        <v>10136.880000000001</v>
      </c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5" customHeight="1" x14ac:dyDescent="0.25">
      <c r="A27" s="88"/>
      <c r="B27" s="3" t="s">
        <v>51</v>
      </c>
      <c r="C27" s="25">
        <v>41619</v>
      </c>
      <c r="D27" s="25">
        <v>41983</v>
      </c>
      <c r="E27" s="3">
        <v>366</v>
      </c>
      <c r="F27" s="26">
        <v>5540.4</v>
      </c>
      <c r="H27" s="26">
        <v>470.55</v>
      </c>
      <c r="I27" s="26">
        <v>425.02</v>
      </c>
      <c r="J27" s="26">
        <v>470.55</v>
      </c>
      <c r="K27" s="26">
        <v>455.38</v>
      </c>
      <c r="L27" s="26">
        <v>470.55</v>
      </c>
      <c r="M27" s="26">
        <v>455.38</v>
      </c>
      <c r="N27" s="26">
        <v>470.55</v>
      </c>
      <c r="O27" s="26">
        <v>470.55</v>
      </c>
      <c r="T27" s="26">
        <f>SUM(H27:S27)</f>
        <v>3688.5300000000007</v>
      </c>
    </row>
    <row r="28" spans="1:20" ht="15" customHeight="1" x14ac:dyDescent="0.25">
      <c r="A28" s="88"/>
      <c r="B28" s="27"/>
      <c r="C28" s="25">
        <v>41984</v>
      </c>
      <c r="D28" s="25">
        <v>42348</v>
      </c>
      <c r="E28" s="3">
        <v>366</v>
      </c>
      <c r="F28" s="26">
        <f>F27*$F$2</f>
        <v>7202.5199999999995</v>
      </c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x14ac:dyDescent="0.25">
      <c r="A29" s="88"/>
      <c r="B29" s="27"/>
      <c r="C29" s="25">
        <v>42349</v>
      </c>
      <c r="D29" s="25">
        <v>42714</v>
      </c>
      <c r="E29" s="3">
        <v>366</v>
      </c>
      <c r="F29" s="26">
        <f>F28</f>
        <v>7202.5199999999995</v>
      </c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5" customHeight="1" x14ac:dyDescent="0.25">
      <c r="A30" s="88"/>
      <c r="B30" s="3" t="s">
        <v>52</v>
      </c>
      <c r="C30" s="25">
        <v>41652</v>
      </c>
      <c r="D30" s="25">
        <v>42016</v>
      </c>
      <c r="E30" s="3">
        <v>366</v>
      </c>
      <c r="F30" s="26">
        <v>6019.2</v>
      </c>
      <c r="H30" s="26">
        <v>313.33</v>
      </c>
      <c r="I30" s="26">
        <v>461.75</v>
      </c>
      <c r="J30" s="26">
        <v>511.22</v>
      </c>
      <c r="K30" s="26">
        <v>494.73</v>
      </c>
      <c r="L30" s="26">
        <v>511.22</v>
      </c>
      <c r="M30" s="26">
        <v>494.73</v>
      </c>
      <c r="N30" s="26">
        <v>511.22</v>
      </c>
      <c r="O30" s="26">
        <v>511.22</v>
      </c>
      <c r="T30" s="26">
        <f>SUM(H30:S30)</f>
        <v>3809.42</v>
      </c>
    </row>
    <row r="31" spans="1:20" x14ac:dyDescent="0.25">
      <c r="A31" s="88"/>
      <c r="B31" s="27"/>
      <c r="C31" s="25">
        <v>42017</v>
      </c>
      <c r="D31" s="25">
        <v>42381</v>
      </c>
      <c r="E31" s="3">
        <v>366</v>
      </c>
      <c r="F31" s="26">
        <f>F30*$F$2</f>
        <v>7824.96</v>
      </c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5" customHeight="1" x14ac:dyDescent="0.25">
      <c r="A32" s="88"/>
      <c r="B32" s="3" t="s">
        <v>53</v>
      </c>
      <c r="C32" s="25">
        <v>41650</v>
      </c>
      <c r="D32" s="25">
        <v>42014</v>
      </c>
      <c r="E32" s="3">
        <v>366</v>
      </c>
      <c r="F32" s="26">
        <v>6771.6</v>
      </c>
      <c r="H32" s="26">
        <v>389.6</v>
      </c>
      <c r="I32" s="26">
        <v>519.47</v>
      </c>
      <c r="J32" s="26">
        <v>575.12</v>
      </c>
      <c r="K32" s="26">
        <v>556.57000000000005</v>
      </c>
      <c r="L32" s="26">
        <v>575.12</v>
      </c>
      <c r="M32" s="26">
        <v>556.57000000000005</v>
      </c>
      <c r="N32" s="26">
        <v>575.12</v>
      </c>
      <c r="O32" s="26">
        <v>575.12</v>
      </c>
      <c r="T32" s="26">
        <f>SUM(H32:S32)</f>
        <v>4322.6900000000005</v>
      </c>
    </row>
    <row r="33" spans="1:20" x14ac:dyDescent="0.25">
      <c r="A33" s="88"/>
      <c r="B33" s="27"/>
      <c r="C33" s="25">
        <v>42015</v>
      </c>
      <c r="D33" s="25">
        <v>42379</v>
      </c>
      <c r="E33" s="3">
        <v>366</v>
      </c>
      <c r="F33" s="26">
        <f>F32*$F$2</f>
        <v>8803.08</v>
      </c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5" customHeight="1" x14ac:dyDescent="0.25">
      <c r="A34" s="88"/>
      <c r="B34" s="3" t="s">
        <v>54</v>
      </c>
      <c r="C34" s="25">
        <v>41527</v>
      </c>
      <c r="D34" s="25">
        <v>41891</v>
      </c>
      <c r="E34" s="3">
        <v>366</v>
      </c>
      <c r="F34" s="26">
        <v>7524</v>
      </c>
      <c r="H34" s="26">
        <v>639.02</v>
      </c>
      <c r="I34" s="26">
        <v>577.17999999999995</v>
      </c>
      <c r="J34" s="26">
        <v>639.02</v>
      </c>
      <c r="K34" s="26">
        <v>618.41</v>
      </c>
      <c r="L34" s="26">
        <v>639.02</v>
      </c>
      <c r="M34" s="26">
        <v>618.41</v>
      </c>
      <c r="N34" s="26">
        <v>639.02</v>
      </c>
      <c r="O34" s="26">
        <v>639.02</v>
      </c>
      <c r="T34" s="26">
        <f>SUM(H34:S34)</f>
        <v>5009.1000000000004</v>
      </c>
    </row>
    <row r="35" spans="1:20" ht="15" customHeight="1" x14ac:dyDescent="0.25">
      <c r="A35" s="88"/>
      <c r="B35" s="27"/>
      <c r="C35" s="25">
        <v>41892</v>
      </c>
      <c r="D35" s="25">
        <v>42256</v>
      </c>
      <c r="E35" s="3">
        <v>366</v>
      </c>
      <c r="F35" s="26">
        <f>F34</f>
        <v>7524</v>
      </c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5">
      <c r="A36" s="88"/>
      <c r="B36" s="27"/>
      <c r="C36" s="25">
        <v>42257</v>
      </c>
      <c r="D36" s="25">
        <v>42622</v>
      </c>
      <c r="E36" s="3">
        <v>366</v>
      </c>
      <c r="F36" s="26">
        <f>F35*$F$2</f>
        <v>9781.2000000000007</v>
      </c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5" customHeight="1" x14ac:dyDescent="0.25">
      <c r="A37" s="88"/>
      <c r="B37" s="3" t="s">
        <v>55</v>
      </c>
      <c r="C37" s="25">
        <v>41527</v>
      </c>
      <c r="D37" s="25">
        <v>41891</v>
      </c>
      <c r="E37" s="3">
        <v>366</v>
      </c>
      <c r="F37" s="26">
        <v>7524</v>
      </c>
      <c r="H37" s="26">
        <v>639.02</v>
      </c>
      <c r="I37" s="26">
        <v>577.17999999999995</v>
      </c>
      <c r="J37" s="26">
        <v>639.02</v>
      </c>
      <c r="K37" s="26">
        <v>618.41</v>
      </c>
      <c r="L37" s="26">
        <v>639.02</v>
      </c>
      <c r="M37" s="26">
        <v>618.41</v>
      </c>
      <c r="N37" s="26">
        <v>639.02</v>
      </c>
      <c r="O37" s="26">
        <v>639.02</v>
      </c>
      <c r="T37" s="26">
        <f>SUM(H37:S37)</f>
        <v>5009.1000000000004</v>
      </c>
    </row>
    <row r="38" spans="1:20" ht="15" customHeight="1" x14ac:dyDescent="0.25">
      <c r="A38" s="88"/>
      <c r="B38" s="27"/>
      <c r="C38" s="25">
        <v>41892</v>
      </c>
      <c r="D38" s="25">
        <v>42256</v>
      </c>
      <c r="E38" s="3">
        <v>366</v>
      </c>
      <c r="F38" s="26">
        <f>F37</f>
        <v>7524</v>
      </c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x14ac:dyDescent="0.25">
      <c r="A39" s="88"/>
      <c r="B39" s="27"/>
      <c r="C39" s="25">
        <v>42257</v>
      </c>
      <c r="D39" s="25">
        <v>42622</v>
      </c>
      <c r="E39" s="3">
        <v>366</v>
      </c>
      <c r="F39" s="26">
        <f>F38*$F$2</f>
        <v>9781.2000000000007</v>
      </c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15" customHeight="1" x14ac:dyDescent="0.25">
      <c r="A40" s="88"/>
      <c r="B40" s="3" t="s">
        <v>56</v>
      </c>
      <c r="C40" s="25">
        <v>41660</v>
      </c>
      <c r="D40" s="25">
        <v>42024</v>
      </c>
      <c r="E40" s="3">
        <v>366</v>
      </c>
      <c r="F40" s="26">
        <v>8208</v>
      </c>
      <c r="H40" s="26">
        <v>247.36</v>
      </c>
      <c r="I40" s="26">
        <v>629.65</v>
      </c>
      <c r="J40" s="26">
        <v>697.12</v>
      </c>
      <c r="K40" s="26">
        <v>674.63</v>
      </c>
      <c r="L40" s="26">
        <v>697.12</v>
      </c>
      <c r="M40" s="26">
        <v>674.63</v>
      </c>
      <c r="N40" s="26">
        <v>697.12</v>
      </c>
      <c r="O40" s="26">
        <v>697.12</v>
      </c>
      <c r="T40" s="26">
        <f>SUM(H40:S40)</f>
        <v>5014.75</v>
      </c>
    </row>
    <row r="41" spans="1:20" x14ac:dyDescent="0.25">
      <c r="A41" s="88"/>
      <c r="B41" s="27"/>
      <c r="C41" s="25">
        <v>42025</v>
      </c>
      <c r="D41" s="25">
        <v>42389</v>
      </c>
      <c r="E41" s="3">
        <v>366</v>
      </c>
      <c r="F41" s="26">
        <f>F40*$F$2</f>
        <v>10670.4</v>
      </c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15" customHeight="1" x14ac:dyDescent="0.25">
      <c r="A42" s="88"/>
      <c r="B42" s="3" t="s">
        <v>57</v>
      </c>
      <c r="C42" s="25">
        <v>41880</v>
      </c>
      <c r="D42" s="25">
        <v>42244</v>
      </c>
      <c r="E42" s="3">
        <v>366</v>
      </c>
      <c r="F42" s="26">
        <v>10396.799999999999</v>
      </c>
      <c r="O42" s="26">
        <v>85.45</v>
      </c>
      <c r="T42" s="26">
        <f>SUM(H42:S42)</f>
        <v>85.45</v>
      </c>
    </row>
    <row r="43" spans="1:20" x14ac:dyDescent="0.25">
      <c r="A43" s="88"/>
      <c r="B43" s="27"/>
      <c r="C43" s="25">
        <v>42245</v>
      </c>
      <c r="D43" s="25">
        <v>42610</v>
      </c>
      <c r="E43" s="3">
        <v>366</v>
      </c>
      <c r="F43" s="26">
        <f>F42*$F$2</f>
        <v>13515.84</v>
      </c>
      <c r="G43" s="27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5" customHeight="1" x14ac:dyDescent="0.25">
      <c r="A44" s="88"/>
      <c r="B44" s="4" t="s">
        <v>58</v>
      </c>
      <c r="C44" s="25">
        <v>41870</v>
      </c>
      <c r="D44" s="25">
        <v>42234</v>
      </c>
      <c r="E44" s="3">
        <v>366</v>
      </c>
      <c r="F44" s="26">
        <v>8208</v>
      </c>
      <c r="O44" s="26">
        <v>292.33999999999997</v>
      </c>
      <c r="T44" s="26">
        <f>SUM(H44:S44)</f>
        <v>292.33999999999997</v>
      </c>
    </row>
    <row r="45" spans="1:20" x14ac:dyDescent="0.25">
      <c r="A45" s="88"/>
      <c r="B45" s="27"/>
      <c r="C45" s="25">
        <v>42235</v>
      </c>
      <c r="D45" s="25">
        <v>42600</v>
      </c>
      <c r="E45" s="3">
        <v>366</v>
      </c>
      <c r="F45" s="26">
        <f>F44*$F$2</f>
        <v>10670.4</v>
      </c>
      <c r="G45" s="27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5" customHeight="1" x14ac:dyDescent="0.25">
      <c r="A46" s="88"/>
      <c r="B46" s="3" t="s">
        <v>59</v>
      </c>
      <c r="C46" s="25">
        <v>41870</v>
      </c>
      <c r="D46" s="25">
        <v>42234</v>
      </c>
      <c r="E46" s="3">
        <v>366</v>
      </c>
      <c r="F46" s="26">
        <v>8208</v>
      </c>
      <c r="O46" s="26">
        <v>292.33999999999997</v>
      </c>
      <c r="T46" s="26">
        <f>SUM(H46:S46)</f>
        <v>292.33999999999997</v>
      </c>
    </row>
    <row r="47" spans="1:20" x14ac:dyDescent="0.25">
      <c r="A47" s="88"/>
      <c r="B47" s="27"/>
      <c r="C47" s="25">
        <v>42235</v>
      </c>
      <c r="D47" s="25">
        <v>42600</v>
      </c>
      <c r="E47" s="3">
        <v>366</v>
      </c>
      <c r="F47" s="26">
        <f>F46*$F$2</f>
        <v>10670.4</v>
      </c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15" customHeight="1" x14ac:dyDescent="0.25">
      <c r="A48" s="88"/>
      <c r="B48" s="3" t="s">
        <v>60</v>
      </c>
      <c r="C48" s="25">
        <v>41870</v>
      </c>
      <c r="D48" s="25">
        <v>42234</v>
      </c>
      <c r="E48" s="3">
        <v>366</v>
      </c>
      <c r="F48" s="26">
        <v>8208</v>
      </c>
      <c r="O48" s="26">
        <v>292.33999999999997</v>
      </c>
      <c r="T48" s="26">
        <f>SUM(H48:S48)</f>
        <v>292.33999999999997</v>
      </c>
    </row>
    <row r="49" spans="1:20" x14ac:dyDescent="0.25">
      <c r="A49" s="88"/>
      <c r="B49" s="27"/>
      <c r="C49" s="25">
        <v>42235</v>
      </c>
      <c r="D49" s="25">
        <v>42600</v>
      </c>
      <c r="E49" s="3">
        <v>366</v>
      </c>
      <c r="F49" s="26">
        <f>F48*$F$2</f>
        <v>10670.4</v>
      </c>
      <c r="G49" s="27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15" customHeight="1" x14ac:dyDescent="0.25">
      <c r="A50" s="88"/>
      <c r="B50" s="3" t="s">
        <v>61</v>
      </c>
      <c r="C50" s="25">
        <v>41870</v>
      </c>
      <c r="D50" s="25">
        <v>42234</v>
      </c>
      <c r="E50" s="3">
        <v>366</v>
      </c>
      <c r="F50" s="26">
        <v>9849.6</v>
      </c>
      <c r="O50" s="26">
        <v>350.81</v>
      </c>
      <c r="T50" s="26">
        <f>SUM(H50:S50)</f>
        <v>350.81</v>
      </c>
    </row>
    <row r="51" spans="1:20" x14ac:dyDescent="0.25">
      <c r="A51" s="88"/>
      <c r="B51" s="27"/>
      <c r="C51" s="25">
        <v>42235</v>
      </c>
      <c r="D51" s="25">
        <v>42600</v>
      </c>
      <c r="E51" s="3">
        <v>366</v>
      </c>
      <c r="F51" s="26">
        <f>F50*$F$2</f>
        <v>12804.480000000001</v>
      </c>
      <c r="G51" s="27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15" customHeight="1" x14ac:dyDescent="0.25">
      <c r="A52" s="88"/>
      <c r="B52" s="3" t="s">
        <v>62</v>
      </c>
      <c r="C52" s="25">
        <v>41636</v>
      </c>
      <c r="D52" s="25">
        <v>42000</v>
      </c>
      <c r="E52" s="3">
        <v>366</v>
      </c>
      <c r="F52" s="26">
        <v>7113.6</v>
      </c>
      <c r="H52" s="26">
        <v>604.16999999999996</v>
      </c>
      <c r="I52" s="26">
        <v>545.70000000000005</v>
      </c>
      <c r="J52" s="26">
        <v>604.16999999999996</v>
      </c>
      <c r="K52" s="26">
        <v>584.67999999999995</v>
      </c>
      <c r="L52" s="26">
        <v>604.16999999999996</v>
      </c>
      <c r="M52" s="26">
        <v>584.67999999999995</v>
      </c>
      <c r="N52" s="26">
        <v>604.16999999999996</v>
      </c>
      <c r="O52" s="26">
        <v>604.16999999999996</v>
      </c>
      <c r="T52" s="26">
        <f>SUM(H52:S52)</f>
        <v>4735.91</v>
      </c>
    </row>
    <row r="53" spans="1:20" ht="15" customHeight="1" x14ac:dyDescent="0.25">
      <c r="A53" s="88"/>
      <c r="B53" s="27"/>
      <c r="C53" s="25">
        <v>42001</v>
      </c>
      <c r="D53" s="25">
        <v>42365</v>
      </c>
      <c r="E53" s="3">
        <v>366</v>
      </c>
      <c r="F53" s="26">
        <f>F52*$F$2</f>
        <v>9247.68</v>
      </c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x14ac:dyDescent="0.25">
      <c r="A54" s="88"/>
      <c r="B54" s="27"/>
      <c r="C54" s="25">
        <v>42366</v>
      </c>
      <c r="D54" s="25">
        <v>42731</v>
      </c>
      <c r="E54" s="3">
        <v>366</v>
      </c>
      <c r="F54" s="26">
        <f>F53</f>
        <v>9247.68</v>
      </c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15" customHeight="1" x14ac:dyDescent="0.25">
      <c r="A55" s="88"/>
      <c r="B55" s="3" t="s">
        <v>63</v>
      </c>
      <c r="C55" s="25">
        <v>41870</v>
      </c>
      <c r="D55" s="25">
        <v>42234</v>
      </c>
      <c r="E55" s="3">
        <v>366</v>
      </c>
      <c r="F55" s="26">
        <v>8208</v>
      </c>
      <c r="O55" s="26">
        <v>292.33999999999997</v>
      </c>
      <c r="T55" s="26">
        <f>SUM(H55:S55)</f>
        <v>292.33999999999997</v>
      </c>
    </row>
    <row r="56" spans="1:20" x14ac:dyDescent="0.25">
      <c r="A56" s="88"/>
      <c r="B56" s="27"/>
      <c r="C56" s="25">
        <v>42235</v>
      </c>
      <c r="D56" s="25">
        <v>42600</v>
      </c>
      <c r="E56" s="3">
        <v>366</v>
      </c>
      <c r="F56" s="26">
        <f>F55*$F$2</f>
        <v>10670.4</v>
      </c>
      <c r="G56" s="2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ht="15" customHeight="1" x14ac:dyDescent="0.25">
      <c r="A57" s="88"/>
      <c r="B57" s="3" t="s">
        <v>64</v>
      </c>
      <c r="C57" s="25">
        <v>41630</v>
      </c>
      <c r="D57" s="25">
        <v>41994</v>
      </c>
      <c r="E57" s="3">
        <v>366</v>
      </c>
      <c r="F57" s="26">
        <v>9849.6</v>
      </c>
      <c r="H57" s="26">
        <v>836.54</v>
      </c>
      <c r="I57" s="26">
        <v>755.59</v>
      </c>
      <c r="J57" s="26">
        <v>836.54</v>
      </c>
      <c r="K57" s="26">
        <v>809.56</v>
      </c>
      <c r="L57" s="26">
        <v>836.54</v>
      </c>
      <c r="M57" s="26">
        <v>809.56</v>
      </c>
      <c r="N57" s="26">
        <v>836.54</v>
      </c>
      <c r="O57" s="26">
        <v>836.54</v>
      </c>
      <c r="T57" s="26">
        <f>SUM(H57:S57)</f>
        <v>6557.41</v>
      </c>
    </row>
    <row r="58" spans="1:20" ht="15" customHeight="1" x14ac:dyDescent="0.25">
      <c r="A58" s="88"/>
      <c r="C58" s="25">
        <v>41995</v>
      </c>
      <c r="D58" s="25">
        <v>42359</v>
      </c>
      <c r="E58" s="3">
        <v>366</v>
      </c>
      <c r="F58" s="26">
        <f>F57*$F$2</f>
        <v>12804.480000000001</v>
      </c>
    </row>
    <row r="59" spans="1:20" x14ac:dyDescent="0.25">
      <c r="A59" s="88"/>
      <c r="C59" s="25">
        <v>42360</v>
      </c>
      <c r="D59" s="25">
        <v>42725</v>
      </c>
      <c r="E59" s="3">
        <v>366</v>
      </c>
      <c r="F59" s="26">
        <f>F58</f>
        <v>12804.480000000001</v>
      </c>
    </row>
    <row r="60" spans="1:20" ht="15" customHeight="1" x14ac:dyDescent="0.25">
      <c r="A60" s="88"/>
      <c r="B60" s="3" t="s">
        <v>65</v>
      </c>
      <c r="C60" s="25">
        <v>41630</v>
      </c>
      <c r="D60" s="25">
        <v>41994</v>
      </c>
      <c r="E60" s="3">
        <v>366</v>
      </c>
      <c r="F60" s="26">
        <v>9849.6</v>
      </c>
      <c r="H60" s="26">
        <v>836.54</v>
      </c>
      <c r="I60" s="26">
        <v>755.59</v>
      </c>
      <c r="J60" s="26">
        <v>836.54</v>
      </c>
      <c r="K60" s="26">
        <v>809.56</v>
      </c>
      <c r="L60" s="26">
        <v>836.54</v>
      </c>
      <c r="M60" s="26">
        <v>809.56</v>
      </c>
      <c r="N60" s="26">
        <v>836.54</v>
      </c>
      <c r="O60" s="26">
        <v>836.54</v>
      </c>
      <c r="T60" s="26">
        <f>SUM(H60:S60)</f>
        <v>6557.41</v>
      </c>
    </row>
    <row r="61" spans="1:20" ht="15" customHeight="1" x14ac:dyDescent="0.25">
      <c r="A61" s="88"/>
      <c r="B61" s="27"/>
      <c r="C61" s="25">
        <v>41995</v>
      </c>
      <c r="D61" s="25">
        <v>42359</v>
      </c>
      <c r="E61" s="3">
        <v>366</v>
      </c>
      <c r="F61" s="26">
        <f>F60*$F$2</f>
        <v>12804.480000000001</v>
      </c>
      <c r="G61" s="27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x14ac:dyDescent="0.25">
      <c r="A62" s="88"/>
      <c r="B62" s="27"/>
      <c r="C62" s="25">
        <v>42360</v>
      </c>
      <c r="D62" s="25">
        <v>42725</v>
      </c>
      <c r="E62" s="3">
        <v>366</v>
      </c>
      <c r="F62" s="26">
        <f>F61</f>
        <v>12804.480000000001</v>
      </c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5" customHeight="1" x14ac:dyDescent="0.25">
      <c r="A63" s="88"/>
      <c r="B63" s="3" t="s">
        <v>66</v>
      </c>
      <c r="C63" s="25">
        <v>41738</v>
      </c>
      <c r="D63" s="25">
        <v>42102</v>
      </c>
      <c r="E63" s="3">
        <v>366</v>
      </c>
      <c r="F63" s="26">
        <v>10396.799999999999</v>
      </c>
      <c r="K63" s="26">
        <v>626.66</v>
      </c>
      <c r="L63" s="26">
        <v>883.02</v>
      </c>
      <c r="M63" s="26">
        <v>854.53</v>
      </c>
      <c r="N63" s="26">
        <v>883.02</v>
      </c>
      <c r="O63" s="26">
        <v>883.02</v>
      </c>
      <c r="T63" s="26">
        <f>SUM(H63:S63)</f>
        <v>4130.25</v>
      </c>
    </row>
    <row r="64" spans="1:20" x14ac:dyDescent="0.25">
      <c r="A64" s="88"/>
      <c r="C64" s="25">
        <v>42103</v>
      </c>
      <c r="D64" s="25">
        <v>42468</v>
      </c>
      <c r="E64" s="3">
        <v>366</v>
      </c>
      <c r="F64" s="26">
        <f>F63*$F$2</f>
        <v>13515.84</v>
      </c>
    </row>
    <row r="65" spans="1:20" ht="15" customHeight="1" x14ac:dyDescent="0.25">
      <c r="A65" s="88"/>
      <c r="B65" s="3" t="s">
        <v>67</v>
      </c>
      <c r="C65" s="25">
        <v>41752</v>
      </c>
      <c r="D65" s="25">
        <v>42116</v>
      </c>
      <c r="E65" s="3">
        <v>366</v>
      </c>
      <c r="F65" s="26">
        <v>7660.8</v>
      </c>
      <c r="K65" s="26">
        <v>167.91</v>
      </c>
      <c r="L65" s="26">
        <v>650.64</v>
      </c>
      <c r="M65" s="26">
        <v>629.65</v>
      </c>
      <c r="N65" s="26">
        <v>650.64</v>
      </c>
      <c r="O65" s="26">
        <v>650.64</v>
      </c>
      <c r="T65" s="26">
        <f>SUM(H65:S65)</f>
        <v>2749.4799999999996</v>
      </c>
    </row>
    <row r="66" spans="1:20" x14ac:dyDescent="0.25">
      <c r="A66" s="88"/>
      <c r="C66" s="25">
        <v>42117</v>
      </c>
      <c r="D66" s="25">
        <v>42482</v>
      </c>
      <c r="E66" s="3">
        <v>366</v>
      </c>
      <c r="F66" s="26">
        <f>F65*$F$2</f>
        <v>9959.0400000000009</v>
      </c>
    </row>
    <row r="67" spans="1:20" ht="15" customHeight="1" x14ac:dyDescent="0.25">
      <c r="A67" s="88"/>
      <c r="B67" s="3" t="s">
        <v>68</v>
      </c>
      <c r="C67" s="25">
        <v>41752</v>
      </c>
      <c r="D67" s="25">
        <v>42116</v>
      </c>
      <c r="E67" s="3">
        <v>366</v>
      </c>
      <c r="F67" s="26">
        <v>9302.4</v>
      </c>
      <c r="K67" s="26">
        <v>203.89</v>
      </c>
      <c r="L67" s="26">
        <v>790.07</v>
      </c>
      <c r="M67" s="26">
        <v>764.58</v>
      </c>
      <c r="N67" s="26">
        <v>790.07</v>
      </c>
      <c r="O67" s="26">
        <v>790.07</v>
      </c>
      <c r="T67" s="26">
        <f>SUM(H67:S67)</f>
        <v>3338.6800000000003</v>
      </c>
    </row>
    <row r="68" spans="1:20" x14ac:dyDescent="0.25">
      <c r="A68" s="88"/>
      <c r="C68" s="25">
        <v>42117</v>
      </c>
      <c r="D68" s="25">
        <v>42482</v>
      </c>
      <c r="E68" s="3">
        <v>366</v>
      </c>
      <c r="F68" s="26">
        <f>F67*$F$2</f>
        <v>12093.12</v>
      </c>
    </row>
    <row r="69" spans="1:20" ht="15" customHeight="1" x14ac:dyDescent="0.25">
      <c r="A69" s="88"/>
      <c r="B69" s="3" t="s">
        <v>69</v>
      </c>
      <c r="C69" s="25">
        <v>41752</v>
      </c>
      <c r="D69" s="25">
        <v>42116</v>
      </c>
      <c r="E69" s="3">
        <v>366</v>
      </c>
      <c r="F69" s="26">
        <v>7660.8</v>
      </c>
      <c r="K69" s="26">
        <v>167.91</v>
      </c>
      <c r="L69" s="26">
        <v>650.64</v>
      </c>
      <c r="M69" s="26">
        <v>629.65</v>
      </c>
      <c r="N69" s="26">
        <v>650.64</v>
      </c>
      <c r="O69" s="26">
        <v>650.64</v>
      </c>
      <c r="T69" s="26">
        <f>SUM(H69:S69)</f>
        <v>2749.4799999999996</v>
      </c>
    </row>
    <row r="70" spans="1:20" x14ac:dyDescent="0.25">
      <c r="A70" s="88"/>
      <c r="B70" s="27"/>
      <c r="C70" s="25">
        <v>42117</v>
      </c>
      <c r="D70" s="25">
        <v>42482</v>
      </c>
      <c r="E70" s="3">
        <v>366</v>
      </c>
      <c r="F70" s="26">
        <f>F69*$F$2</f>
        <v>9959.0400000000009</v>
      </c>
      <c r="G70" s="27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 ht="15" customHeight="1" x14ac:dyDescent="0.25">
      <c r="A71" s="88"/>
      <c r="B71" s="3" t="s">
        <v>70</v>
      </c>
      <c r="C71" s="25">
        <v>41870</v>
      </c>
      <c r="D71" s="25">
        <v>42234</v>
      </c>
      <c r="E71" s="3">
        <v>366</v>
      </c>
      <c r="F71" s="26">
        <v>8208</v>
      </c>
      <c r="O71" s="26">
        <v>292.33999999999997</v>
      </c>
      <c r="T71" s="26">
        <f>SUM(H71:S71)</f>
        <v>292.33999999999997</v>
      </c>
    </row>
    <row r="72" spans="1:20" x14ac:dyDescent="0.25">
      <c r="A72" s="88"/>
      <c r="C72" s="25">
        <v>42235</v>
      </c>
      <c r="D72" s="25">
        <v>42600</v>
      </c>
      <c r="E72" s="3">
        <v>366</v>
      </c>
      <c r="F72" s="26">
        <f>F71*$F$2</f>
        <v>10670.4</v>
      </c>
    </row>
    <row r="73" spans="1:20" ht="15" customHeight="1" x14ac:dyDescent="0.25">
      <c r="A73" s="88"/>
      <c r="B73" s="3" t="s">
        <v>71</v>
      </c>
      <c r="C73" s="25">
        <v>41870</v>
      </c>
      <c r="D73" s="25">
        <v>42234</v>
      </c>
      <c r="E73" s="3">
        <v>366</v>
      </c>
      <c r="F73" s="26">
        <v>8208</v>
      </c>
      <c r="O73" s="26">
        <v>292.33999999999997</v>
      </c>
      <c r="T73" s="26">
        <f>SUM(H73:S73)</f>
        <v>292.33999999999997</v>
      </c>
    </row>
    <row r="74" spans="1:20" x14ac:dyDescent="0.25">
      <c r="A74" s="88"/>
      <c r="B74" s="27"/>
      <c r="C74" s="25">
        <v>42235</v>
      </c>
      <c r="D74" s="25">
        <v>42600</v>
      </c>
      <c r="E74" s="3">
        <v>366</v>
      </c>
      <c r="F74" s="26">
        <f>F73*$F$2</f>
        <v>10670.4</v>
      </c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 ht="15" customHeight="1" x14ac:dyDescent="0.25">
      <c r="A75" s="88"/>
      <c r="B75" s="3" t="s">
        <v>72</v>
      </c>
      <c r="C75" s="25">
        <v>41877</v>
      </c>
      <c r="D75" s="25">
        <v>42241</v>
      </c>
      <c r="E75" s="3">
        <v>366</v>
      </c>
      <c r="F75" s="26">
        <v>9576</v>
      </c>
      <c r="O75" s="26">
        <v>157.41</v>
      </c>
      <c r="T75" s="26">
        <f>SUM(H75:S75)</f>
        <v>157.41</v>
      </c>
    </row>
    <row r="76" spans="1:20" x14ac:dyDescent="0.25">
      <c r="A76" s="88"/>
      <c r="C76" s="25">
        <v>42242</v>
      </c>
      <c r="D76" s="25">
        <v>42607</v>
      </c>
      <c r="E76" s="3">
        <v>366</v>
      </c>
      <c r="F76" s="26">
        <f>F75*$F$2</f>
        <v>12448.800000000001</v>
      </c>
    </row>
    <row r="77" spans="1:20" ht="15" customHeight="1" x14ac:dyDescent="0.25">
      <c r="A77" s="88"/>
      <c r="B77" s="3" t="s">
        <v>73</v>
      </c>
      <c r="C77" s="25">
        <v>41877</v>
      </c>
      <c r="D77" s="25">
        <v>42241</v>
      </c>
      <c r="E77" s="3">
        <v>366</v>
      </c>
      <c r="F77" s="26">
        <v>9576</v>
      </c>
      <c r="O77" s="26">
        <v>157.41</v>
      </c>
      <c r="T77" s="26">
        <f>SUM(H77:S77)</f>
        <v>157.41</v>
      </c>
    </row>
    <row r="78" spans="1:20" x14ac:dyDescent="0.25">
      <c r="A78" s="88"/>
      <c r="B78" s="27"/>
      <c r="C78" s="25">
        <v>42242</v>
      </c>
      <c r="D78" s="25">
        <v>42607</v>
      </c>
      <c r="E78" s="3">
        <v>366</v>
      </c>
      <c r="F78" s="26">
        <f>F77*$F$2</f>
        <v>12448.800000000001</v>
      </c>
      <c r="G78" s="27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 ht="15" customHeight="1" x14ac:dyDescent="0.25">
      <c r="A79" s="88"/>
      <c r="B79" s="3" t="s">
        <v>74</v>
      </c>
      <c r="C79" s="25">
        <v>41656</v>
      </c>
      <c r="D79" s="25">
        <v>42020</v>
      </c>
      <c r="E79" s="3">
        <v>366</v>
      </c>
      <c r="F79" s="26">
        <v>7147.8</v>
      </c>
      <c r="H79" s="26">
        <v>293.75</v>
      </c>
      <c r="I79" s="26">
        <v>548.32000000000005</v>
      </c>
      <c r="J79" s="26">
        <v>607.07000000000005</v>
      </c>
      <c r="K79" s="26">
        <v>587.49</v>
      </c>
      <c r="L79" s="26">
        <v>607.07000000000005</v>
      </c>
      <c r="M79" s="26">
        <v>587.49</v>
      </c>
      <c r="N79" s="26">
        <v>607.07000000000005</v>
      </c>
      <c r="O79" s="26">
        <v>607.07000000000005</v>
      </c>
      <c r="T79" s="26">
        <f>SUM(H79:S79)</f>
        <v>4445.3300000000008</v>
      </c>
    </row>
    <row r="80" spans="1:20" x14ac:dyDescent="0.25">
      <c r="A80" s="88"/>
      <c r="C80" s="25">
        <v>42021</v>
      </c>
      <c r="D80" s="25">
        <v>42385</v>
      </c>
      <c r="E80" s="3">
        <v>366</v>
      </c>
      <c r="F80" s="26">
        <f>F79*$F$2</f>
        <v>9292.1400000000012</v>
      </c>
    </row>
    <row r="81" spans="1:20" ht="15" customHeight="1" x14ac:dyDescent="0.25">
      <c r="A81" s="88"/>
      <c r="B81" s="3" t="s">
        <v>75</v>
      </c>
      <c r="C81" s="25">
        <v>41656</v>
      </c>
      <c r="D81" s="25">
        <v>42020</v>
      </c>
      <c r="E81" s="3">
        <v>366</v>
      </c>
      <c r="F81" s="26">
        <v>7147.8</v>
      </c>
      <c r="H81" s="26">
        <v>293.75</v>
      </c>
      <c r="I81" s="26">
        <v>548.32000000000005</v>
      </c>
      <c r="J81" s="26">
        <v>607.07000000000005</v>
      </c>
      <c r="K81" s="26">
        <v>587.49</v>
      </c>
      <c r="L81" s="26">
        <v>607.07000000000005</v>
      </c>
      <c r="M81" s="26">
        <v>587.49</v>
      </c>
      <c r="N81" s="26">
        <v>607.07000000000005</v>
      </c>
      <c r="O81" s="26">
        <v>607.07000000000005</v>
      </c>
      <c r="T81" s="26">
        <f>SUM(H81:S81)</f>
        <v>4445.3300000000008</v>
      </c>
    </row>
    <row r="82" spans="1:20" x14ac:dyDescent="0.25">
      <c r="A82" s="88"/>
      <c r="B82" s="27"/>
      <c r="C82" s="25">
        <v>42021</v>
      </c>
      <c r="D82" s="25">
        <v>42385</v>
      </c>
      <c r="E82" s="3">
        <v>366</v>
      </c>
      <c r="F82" s="26">
        <f>F81*$F$2</f>
        <v>9292.1400000000012</v>
      </c>
      <c r="G82" s="27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 ht="15" customHeight="1" x14ac:dyDescent="0.25">
      <c r="A83" s="88"/>
      <c r="B83" s="3" t="s">
        <v>76</v>
      </c>
      <c r="C83" s="25">
        <v>41821</v>
      </c>
      <c r="D83" s="25">
        <v>42185</v>
      </c>
      <c r="E83" s="3">
        <v>366</v>
      </c>
      <c r="F83" s="26">
        <v>3965.76</v>
      </c>
      <c r="N83" s="26">
        <v>336.82</v>
      </c>
      <c r="O83" s="26">
        <v>336.82</v>
      </c>
      <c r="T83" s="26">
        <f>SUM(H83:S83)</f>
        <v>673.64</v>
      </c>
    </row>
    <row r="84" spans="1:20" x14ac:dyDescent="0.25">
      <c r="A84" s="88"/>
      <c r="C84" s="25">
        <v>42186</v>
      </c>
      <c r="D84" s="25">
        <v>42551</v>
      </c>
      <c r="E84" s="3">
        <v>366</v>
      </c>
      <c r="F84" s="26">
        <f>F83*$F$2</f>
        <v>5155.4880000000003</v>
      </c>
    </row>
    <row r="85" spans="1:20" ht="15" customHeight="1" x14ac:dyDescent="0.25">
      <c r="A85" s="88"/>
      <c r="B85" s="3" t="s">
        <v>77</v>
      </c>
      <c r="C85" s="25">
        <v>41804</v>
      </c>
      <c r="D85" s="25">
        <v>42168</v>
      </c>
      <c r="E85" s="3">
        <v>366</v>
      </c>
      <c r="F85" s="26">
        <v>6395.4</v>
      </c>
      <c r="M85" s="26">
        <v>297.87</v>
      </c>
      <c r="N85" s="26">
        <v>543.16999999999996</v>
      </c>
      <c r="O85" s="26">
        <v>543.16999999999996</v>
      </c>
      <c r="T85" s="26">
        <f>SUM(H85:S85)</f>
        <v>1384.21</v>
      </c>
    </row>
    <row r="86" spans="1:20" x14ac:dyDescent="0.25">
      <c r="A86" s="88"/>
      <c r="B86" s="27"/>
      <c r="C86" s="25">
        <v>42169</v>
      </c>
      <c r="D86" s="25">
        <v>42534</v>
      </c>
      <c r="E86" s="3">
        <v>366</v>
      </c>
      <c r="F86" s="26">
        <f>F85*$F$2</f>
        <v>8314.02</v>
      </c>
      <c r="G86" s="27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 ht="15" customHeight="1" x14ac:dyDescent="0.25">
      <c r="A87" s="88"/>
      <c r="B87" s="3" t="s">
        <v>78</v>
      </c>
      <c r="C87" s="25">
        <v>41657</v>
      </c>
      <c r="D87" s="25">
        <v>42021</v>
      </c>
      <c r="E87" s="3">
        <v>366</v>
      </c>
      <c r="F87" s="26">
        <v>6019.2</v>
      </c>
      <c r="H87" s="26">
        <v>230.87</v>
      </c>
      <c r="I87" s="26">
        <v>461.75</v>
      </c>
      <c r="J87" s="26">
        <v>511.22</v>
      </c>
      <c r="K87" s="26">
        <v>494.73</v>
      </c>
      <c r="L87" s="26">
        <v>511.22</v>
      </c>
      <c r="M87" s="26">
        <v>494.73</v>
      </c>
      <c r="N87" s="26">
        <v>511.22</v>
      </c>
      <c r="O87" s="26">
        <v>511.22</v>
      </c>
      <c r="T87" s="26">
        <f>SUM(H87:S87)</f>
        <v>3726.96</v>
      </c>
    </row>
    <row r="88" spans="1:20" x14ac:dyDescent="0.25">
      <c r="A88" s="88"/>
      <c r="C88" s="25">
        <v>42022</v>
      </c>
      <c r="D88" s="25">
        <v>42386</v>
      </c>
      <c r="E88" s="3">
        <v>366</v>
      </c>
      <c r="F88" s="26">
        <f>F87*$F$2</f>
        <v>7824.96</v>
      </c>
    </row>
    <row r="89" spans="1:20" ht="15" customHeight="1" x14ac:dyDescent="0.25">
      <c r="A89" s="88"/>
      <c r="B89" s="3" t="s">
        <v>79</v>
      </c>
      <c r="C89" s="25">
        <v>41657</v>
      </c>
      <c r="D89" s="25">
        <v>42021</v>
      </c>
      <c r="E89" s="3">
        <v>366</v>
      </c>
      <c r="F89" s="26">
        <v>4890.6000000000004</v>
      </c>
      <c r="H89" s="26">
        <v>187.58</v>
      </c>
      <c r="I89" s="26">
        <v>375.17</v>
      </c>
      <c r="J89" s="26">
        <v>415.37</v>
      </c>
      <c r="K89" s="26">
        <v>401.97</v>
      </c>
      <c r="L89" s="26">
        <v>415.37</v>
      </c>
      <c r="M89" s="26">
        <v>401.97</v>
      </c>
      <c r="N89" s="26">
        <v>415.37</v>
      </c>
      <c r="O89" s="26">
        <v>415.37</v>
      </c>
      <c r="T89" s="26">
        <f>SUM(H89:S89)</f>
        <v>3028.17</v>
      </c>
    </row>
    <row r="90" spans="1:20" x14ac:dyDescent="0.25">
      <c r="A90" s="88"/>
      <c r="C90" s="25">
        <v>42022</v>
      </c>
      <c r="D90" s="25">
        <v>42386</v>
      </c>
      <c r="E90" s="3">
        <v>366</v>
      </c>
      <c r="F90" s="26">
        <f>F89*$F$2</f>
        <v>6357.7800000000007</v>
      </c>
    </row>
    <row r="91" spans="1:20" ht="15" customHeight="1" x14ac:dyDescent="0.25">
      <c r="A91" s="88"/>
      <c r="B91" s="3" t="s">
        <v>80</v>
      </c>
      <c r="C91" s="25">
        <v>41657</v>
      </c>
      <c r="D91" s="25">
        <v>42021</v>
      </c>
      <c r="E91" s="3">
        <v>366</v>
      </c>
      <c r="F91" s="26">
        <v>4890.6000000000004</v>
      </c>
      <c r="H91" s="26">
        <v>187.58</v>
      </c>
      <c r="I91" s="26">
        <v>375.17</v>
      </c>
      <c r="J91" s="26">
        <v>415.37</v>
      </c>
      <c r="K91" s="26">
        <v>401.97</v>
      </c>
      <c r="L91" s="26">
        <v>415.37</v>
      </c>
      <c r="M91" s="26">
        <v>401.97</v>
      </c>
      <c r="N91" s="26">
        <v>415.37</v>
      </c>
      <c r="O91" s="26">
        <v>415.37</v>
      </c>
      <c r="T91" s="26">
        <f>SUM(H91:S91)</f>
        <v>3028.17</v>
      </c>
    </row>
    <row r="92" spans="1:20" x14ac:dyDescent="0.25">
      <c r="A92" s="88"/>
      <c r="C92" s="25">
        <v>42022</v>
      </c>
      <c r="D92" s="25">
        <v>42386</v>
      </c>
      <c r="E92" s="3">
        <v>366</v>
      </c>
      <c r="F92" s="26">
        <f>F91*$F$2</f>
        <v>6357.7800000000007</v>
      </c>
    </row>
    <row r="93" spans="1:20" ht="15" customHeight="1" x14ac:dyDescent="0.25">
      <c r="A93" s="88"/>
      <c r="B93" s="3" t="s">
        <v>81</v>
      </c>
      <c r="C93" s="25">
        <v>41657</v>
      </c>
      <c r="D93" s="25">
        <v>42021</v>
      </c>
      <c r="E93" s="3">
        <v>366</v>
      </c>
      <c r="F93" s="26">
        <v>6395.4</v>
      </c>
      <c r="H93" s="26">
        <v>245.3</v>
      </c>
      <c r="I93" s="26">
        <v>490.61</v>
      </c>
      <c r="J93" s="26">
        <v>543.16999999999996</v>
      </c>
      <c r="K93" s="26">
        <v>525.65</v>
      </c>
      <c r="L93" s="26">
        <v>543.16999999999996</v>
      </c>
      <c r="M93" s="26">
        <v>525.65</v>
      </c>
      <c r="N93" s="26">
        <v>543.16999999999996</v>
      </c>
      <c r="O93" s="26">
        <v>543.16999999999996</v>
      </c>
      <c r="T93" s="26">
        <f>SUM(H93:S93)</f>
        <v>3959.8900000000003</v>
      </c>
    </row>
    <row r="94" spans="1:20" x14ac:dyDescent="0.25">
      <c r="A94" s="88"/>
      <c r="C94" s="25">
        <v>42022</v>
      </c>
      <c r="D94" s="25">
        <v>42386</v>
      </c>
      <c r="E94" s="3">
        <v>366</v>
      </c>
      <c r="F94" s="26">
        <f>F93*$F$2</f>
        <v>8314.02</v>
      </c>
    </row>
    <row r="95" spans="1:20" ht="15" customHeight="1" x14ac:dyDescent="0.25">
      <c r="A95" s="88"/>
      <c r="B95" s="3" t="s">
        <v>82</v>
      </c>
      <c r="C95" s="25">
        <v>41657</v>
      </c>
      <c r="D95" s="25">
        <v>42021</v>
      </c>
      <c r="E95" s="3">
        <v>366</v>
      </c>
      <c r="F95" s="26">
        <v>4890.6000000000004</v>
      </c>
      <c r="H95" s="26">
        <v>187.58</v>
      </c>
      <c r="I95" s="26">
        <v>375.17</v>
      </c>
      <c r="J95" s="26">
        <v>415.37</v>
      </c>
      <c r="K95" s="26">
        <v>401.97</v>
      </c>
      <c r="L95" s="26">
        <v>415.37</v>
      </c>
      <c r="M95" s="26">
        <v>401.97</v>
      </c>
      <c r="N95" s="26">
        <v>415.37</v>
      </c>
      <c r="O95" s="26">
        <v>415.37</v>
      </c>
      <c r="T95" s="26">
        <f>SUM(H95:S95)</f>
        <v>3028.17</v>
      </c>
    </row>
    <row r="96" spans="1:20" x14ac:dyDescent="0.25">
      <c r="A96" s="88"/>
      <c r="C96" s="25">
        <v>42022</v>
      </c>
      <c r="D96" s="25">
        <v>42386</v>
      </c>
      <c r="E96" s="3">
        <v>366</v>
      </c>
      <c r="F96" s="26">
        <f>F95*$F$2</f>
        <v>6357.7800000000007</v>
      </c>
    </row>
    <row r="97" spans="1:20" ht="15" customHeight="1" x14ac:dyDescent="0.25">
      <c r="A97" s="88"/>
      <c r="B97" s="3" t="s">
        <v>83</v>
      </c>
      <c r="C97" s="25">
        <v>41657</v>
      </c>
      <c r="D97" s="25">
        <v>42021</v>
      </c>
      <c r="E97" s="3">
        <v>366</v>
      </c>
      <c r="F97" s="26">
        <v>5335.2</v>
      </c>
      <c r="H97" s="26">
        <v>204.64</v>
      </c>
      <c r="I97" s="26">
        <v>409.28</v>
      </c>
      <c r="J97" s="26">
        <v>453.13</v>
      </c>
      <c r="K97" s="26">
        <v>438.51</v>
      </c>
      <c r="L97" s="26">
        <v>453.13</v>
      </c>
      <c r="M97" s="26">
        <v>438.51</v>
      </c>
      <c r="N97" s="26">
        <v>453.13</v>
      </c>
      <c r="O97" s="26">
        <v>453.13</v>
      </c>
      <c r="T97" s="26">
        <f>SUM(H97:S97)</f>
        <v>3303.46</v>
      </c>
    </row>
    <row r="98" spans="1:20" x14ac:dyDescent="0.25">
      <c r="A98" s="88"/>
      <c r="B98" s="27"/>
      <c r="C98" s="25">
        <v>42022</v>
      </c>
      <c r="D98" s="25">
        <v>42386</v>
      </c>
      <c r="E98" s="3">
        <v>366</v>
      </c>
      <c r="F98" s="26">
        <f>F97*$F$2</f>
        <v>6935.76</v>
      </c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 ht="15" customHeight="1" x14ac:dyDescent="0.25">
      <c r="A99" s="88"/>
      <c r="B99" s="3" t="s">
        <v>84</v>
      </c>
      <c r="C99" s="25">
        <v>41546</v>
      </c>
      <c r="D99" s="25">
        <v>41910</v>
      </c>
      <c r="E99" s="3">
        <v>366</v>
      </c>
      <c r="F99" s="26">
        <v>6771.6</v>
      </c>
      <c r="H99" s="26">
        <v>575.12</v>
      </c>
      <c r="I99" s="26">
        <v>519.47</v>
      </c>
      <c r="J99" s="26">
        <v>575.12</v>
      </c>
      <c r="K99" s="26">
        <v>556.57000000000005</v>
      </c>
      <c r="L99" s="26">
        <v>575.12</v>
      </c>
      <c r="M99" s="26">
        <v>556.57000000000005</v>
      </c>
      <c r="N99" s="26">
        <v>575.12</v>
      </c>
      <c r="O99" s="26">
        <v>575.12</v>
      </c>
      <c r="T99" s="26">
        <f>SUM(H99:S99)</f>
        <v>4508.21</v>
      </c>
    </row>
    <row r="100" spans="1:20" ht="15" customHeight="1" x14ac:dyDescent="0.25">
      <c r="A100" s="88"/>
      <c r="B100" s="27"/>
      <c r="C100" s="25">
        <v>41911</v>
      </c>
      <c r="D100" s="25">
        <v>42275</v>
      </c>
      <c r="E100" s="3">
        <v>366</v>
      </c>
      <c r="F100" s="26">
        <f>F99</f>
        <v>6771.6</v>
      </c>
      <c r="G100" s="2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x14ac:dyDescent="0.25">
      <c r="A101" s="88"/>
      <c r="B101" s="27"/>
      <c r="C101" s="25">
        <v>42276</v>
      </c>
      <c r="D101" s="25">
        <v>42641</v>
      </c>
      <c r="E101" s="3">
        <v>366</v>
      </c>
      <c r="F101" s="26">
        <f>F100*$F$2</f>
        <v>8803.08</v>
      </c>
      <c r="G101" s="2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ht="15" customHeight="1" x14ac:dyDescent="0.25">
      <c r="A102" s="88"/>
      <c r="B102" s="3" t="s">
        <v>85</v>
      </c>
      <c r="C102" s="25">
        <v>41589</v>
      </c>
      <c r="D102" s="25">
        <v>41953</v>
      </c>
      <c r="E102" s="3">
        <v>366</v>
      </c>
      <c r="F102" s="26">
        <v>9302.4</v>
      </c>
      <c r="H102" s="26">
        <v>790.07</v>
      </c>
      <c r="I102" s="26">
        <v>713.61</v>
      </c>
      <c r="J102" s="26">
        <v>790.07</v>
      </c>
      <c r="K102" s="26">
        <v>764.58</v>
      </c>
      <c r="L102" s="26">
        <v>790.07</v>
      </c>
      <c r="M102" s="26">
        <v>764.58</v>
      </c>
      <c r="N102" s="26">
        <v>790.07</v>
      </c>
      <c r="O102" s="26">
        <v>790.07</v>
      </c>
      <c r="T102" s="26">
        <f>SUM(H102:S102)</f>
        <v>6193.12</v>
      </c>
    </row>
    <row r="103" spans="1:20" ht="15" customHeight="1" x14ac:dyDescent="0.25">
      <c r="A103" s="88"/>
      <c r="B103" s="15"/>
      <c r="C103" s="25">
        <v>41954</v>
      </c>
      <c r="D103" s="25">
        <v>42318</v>
      </c>
      <c r="E103" s="3">
        <v>366</v>
      </c>
      <c r="F103" s="26">
        <f>F102*$F$2</f>
        <v>12093.12</v>
      </c>
      <c r="G103" s="15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x14ac:dyDescent="0.25">
      <c r="A104" s="88"/>
      <c r="B104" s="15"/>
      <c r="C104" s="25">
        <v>42319</v>
      </c>
      <c r="D104" s="25">
        <v>42684</v>
      </c>
      <c r="E104" s="3">
        <v>366</v>
      </c>
      <c r="F104" s="26">
        <f>F103</f>
        <v>12093.12</v>
      </c>
      <c r="G104" s="15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ht="15" customHeight="1" x14ac:dyDescent="0.25">
      <c r="A105" s="88"/>
      <c r="B105" s="3" t="s">
        <v>86</v>
      </c>
      <c r="C105" s="25">
        <v>41630</v>
      </c>
      <c r="D105" s="25">
        <v>41994</v>
      </c>
      <c r="E105" s="3">
        <v>366</v>
      </c>
      <c r="F105" s="26">
        <v>6224.4</v>
      </c>
      <c r="H105" s="26">
        <v>528.65</v>
      </c>
      <c r="I105" s="26">
        <v>477.49</v>
      </c>
      <c r="J105" s="26">
        <v>528.65</v>
      </c>
      <c r="K105" s="26">
        <v>511.59</v>
      </c>
      <c r="L105" s="26">
        <v>528.65</v>
      </c>
      <c r="M105" s="26">
        <v>511.59</v>
      </c>
      <c r="N105" s="26">
        <v>528.65</v>
      </c>
      <c r="O105" s="26">
        <v>528.65</v>
      </c>
      <c r="T105" s="26">
        <f>SUM(H105:S105)</f>
        <v>4143.92</v>
      </c>
    </row>
    <row r="106" spans="1:20" ht="15" customHeight="1" x14ac:dyDescent="0.25">
      <c r="A106" s="88"/>
      <c r="C106" s="25">
        <v>41995</v>
      </c>
      <c r="D106" s="25">
        <v>42359</v>
      </c>
      <c r="E106" s="3">
        <v>366</v>
      </c>
      <c r="F106" s="26">
        <f>F105*$F$2</f>
        <v>8091.72</v>
      </c>
    </row>
    <row r="107" spans="1:20" x14ac:dyDescent="0.25">
      <c r="A107" s="88"/>
      <c r="C107" s="25">
        <v>42360</v>
      </c>
      <c r="D107" s="25">
        <v>42725</v>
      </c>
      <c r="E107" s="3">
        <v>366</v>
      </c>
      <c r="F107" s="26">
        <f>F106</f>
        <v>8091.72</v>
      </c>
    </row>
    <row r="108" spans="1:20" ht="15" customHeight="1" x14ac:dyDescent="0.25">
      <c r="A108" s="88"/>
      <c r="B108" s="3" t="s">
        <v>87</v>
      </c>
      <c r="C108" s="25">
        <v>41636</v>
      </c>
      <c r="D108" s="25">
        <v>42000</v>
      </c>
      <c r="E108" s="3">
        <v>366</v>
      </c>
      <c r="F108" s="26">
        <v>6224.4</v>
      </c>
      <c r="H108" s="26">
        <v>528.65</v>
      </c>
      <c r="I108" s="26">
        <v>477.49</v>
      </c>
      <c r="J108" s="26">
        <v>528.65</v>
      </c>
      <c r="K108" s="26">
        <v>511.59</v>
      </c>
      <c r="L108" s="26">
        <v>528.65</v>
      </c>
      <c r="M108" s="26">
        <v>511.59</v>
      </c>
      <c r="N108" s="26">
        <v>528.65</v>
      </c>
      <c r="O108" s="26">
        <v>528.65</v>
      </c>
      <c r="T108" s="26">
        <f>SUM(H108:S108)</f>
        <v>4143.92</v>
      </c>
    </row>
    <row r="109" spans="1:20" ht="15" customHeight="1" x14ac:dyDescent="0.25">
      <c r="A109" s="88"/>
      <c r="B109" s="15"/>
      <c r="C109" s="25">
        <v>42001</v>
      </c>
      <c r="D109" s="25">
        <v>42365</v>
      </c>
      <c r="E109" s="3">
        <v>366</v>
      </c>
      <c r="F109" s="26">
        <f>F108*$F$2</f>
        <v>8091.72</v>
      </c>
      <c r="G109" s="15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x14ac:dyDescent="0.25">
      <c r="A110" s="88"/>
      <c r="B110" s="15"/>
      <c r="C110" s="25">
        <v>42366</v>
      </c>
      <c r="D110" s="25">
        <v>42731</v>
      </c>
      <c r="E110" s="3">
        <v>366</v>
      </c>
      <c r="F110" s="26">
        <f>F109</f>
        <v>8091.72</v>
      </c>
      <c r="G110" s="15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ht="15" customHeight="1" x14ac:dyDescent="0.25">
      <c r="A111" s="88"/>
      <c r="B111" s="4" t="s">
        <v>88</v>
      </c>
      <c r="C111" s="25">
        <v>41944</v>
      </c>
      <c r="D111" s="25">
        <v>42308</v>
      </c>
      <c r="E111" s="3">
        <v>366</v>
      </c>
      <c r="F111" s="26">
        <v>13128</v>
      </c>
      <c r="G111" s="15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x14ac:dyDescent="0.25">
      <c r="A112" s="88"/>
      <c r="B112" s="4"/>
      <c r="C112" s="25">
        <v>42309</v>
      </c>
      <c r="D112" s="25">
        <v>42674</v>
      </c>
      <c r="E112" s="3">
        <v>366</v>
      </c>
      <c r="F112" s="26">
        <f>F111</f>
        <v>13128</v>
      </c>
      <c r="G112" s="1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ht="15" customHeight="1" x14ac:dyDescent="0.25">
      <c r="A113" s="89"/>
      <c r="B113" s="4" t="s">
        <v>89</v>
      </c>
      <c r="C113" s="25">
        <v>41944</v>
      </c>
      <c r="D113" s="25">
        <v>42308</v>
      </c>
      <c r="E113" s="3">
        <v>366</v>
      </c>
      <c r="F113" s="26">
        <v>12628</v>
      </c>
      <c r="G113" s="15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x14ac:dyDescent="0.25">
      <c r="A114" s="90" t="s">
        <v>90</v>
      </c>
      <c r="C114" s="25">
        <v>42309</v>
      </c>
      <c r="D114" s="25">
        <v>42674</v>
      </c>
      <c r="E114" s="3">
        <v>366</v>
      </c>
      <c r="F114" s="26">
        <f>F113</f>
        <v>12628</v>
      </c>
      <c r="G114" s="15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5" customHeight="1" x14ac:dyDescent="0.25">
      <c r="A115" s="91"/>
      <c r="B115" s="3" t="s">
        <v>91</v>
      </c>
      <c r="C115" s="25">
        <v>41573</v>
      </c>
      <c r="D115" s="25">
        <v>41937</v>
      </c>
      <c r="E115" s="3">
        <v>366</v>
      </c>
      <c r="F115" s="26">
        <v>7660.8</v>
      </c>
      <c r="H115" s="26">
        <v>650.64</v>
      </c>
      <c r="I115" s="26">
        <v>587.67999999999995</v>
      </c>
      <c r="J115" s="26">
        <v>650.64</v>
      </c>
      <c r="K115" s="26">
        <v>629.65</v>
      </c>
      <c r="L115" s="26">
        <v>650.64</v>
      </c>
      <c r="M115" s="26">
        <v>629.65</v>
      </c>
      <c r="N115" s="26">
        <v>650.64</v>
      </c>
      <c r="O115" s="26">
        <v>650.64</v>
      </c>
      <c r="T115" s="26">
        <f>SUM(H115:S115)</f>
        <v>5100.18</v>
      </c>
    </row>
    <row r="116" spans="1:20" ht="15" customHeight="1" x14ac:dyDescent="0.25">
      <c r="A116" s="91"/>
      <c r="C116" s="25">
        <v>41938</v>
      </c>
      <c r="D116" s="25">
        <v>42302</v>
      </c>
      <c r="E116" s="3">
        <v>366</v>
      </c>
      <c r="F116" s="26">
        <f>F115*$F$2</f>
        <v>9959.0400000000009</v>
      </c>
      <c r="G116" s="15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x14ac:dyDescent="0.25">
      <c r="A117" s="91"/>
      <c r="C117" s="25">
        <v>42303</v>
      </c>
      <c r="D117" s="25">
        <v>42668</v>
      </c>
      <c r="E117" s="3">
        <v>366</v>
      </c>
      <c r="F117" s="26">
        <f>F116</f>
        <v>9959.0400000000009</v>
      </c>
      <c r="G117" s="15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15" customHeight="1" x14ac:dyDescent="0.25">
      <c r="A118" s="91"/>
      <c r="B118" s="3" t="s">
        <v>92</v>
      </c>
      <c r="C118" s="25">
        <v>41657</v>
      </c>
      <c r="D118" s="25">
        <v>42021</v>
      </c>
      <c r="E118" s="3">
        <v>366</v>
      </c>
      <c r="F118" s="26">
        <v>6019.2</v>
      </c>
      <c r="H118" s="26">
        <v>230.87</v>
      </c>
      <c r="I118" s="26">
        <v>461.75</v>
      </c>
      <c r="J118" s="26">
        <v>511.22</v>
      </c>
      <c r="K118" s="26">
        <v>494.73</v>
      </c>
      <c r="L118" s="26">
        <v>511.22</v>
      </c>
      <c r="M118" s="26">
        <v>494.73</v>
      </c>
      <c r="N118" s="26">
        <v>511.22</v>
      </c>
      <c r="O118" s="26">
        <v>511.22</v>
      </c>
      <c r="T118" s="26">
        <f>SUM(H118:S118)</f>
        <v>3726.96</v>
      </c>
    </row>
    <row r="119" spans="1:20" x14ac:dyDescent="0.25">
      <c r="A119" s="91"/>
      <c r="C119" s="25">
        <v>42022</v>
      </c>
      <c r="D119" s="25">
        <v>42386</v>
      </c>
      <c r="E119" s="3">
        <v>366</v>
      </c>
      <c r="F119" s="26">
        <f>F118*$F$2</f>
        <v>7824.96</v>
      </c>
      <c r="G119" s="15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15" customHeight="1" x14ac:dyDescent="0.25">
      <c r="A120" s="91"/>
      <c r="B120" s="3" t="s">
        <v>93</v>
      </c>
      <c r="C120" s="25">
        <v>41533</v>
      </c>
      <c r="D120" s="25">
        <v>41897</v>
      </c>
      <c r="E120" s="3">
        <v>366</v>
      </c>
      <c r="F120" s="26">
        <v>7387.2</v>
      </c>
      <c r="H120" s="26">
        <v>627.41</v>
      </c>
      <c r="I120" s="26">
        <v>566.69000000000005</v>
      </c>
      <c r="J120" s="26">
        <v>627.41</v>
      </c>
      <c r="K120" s="26">
        <v>607.16999999999996</v>
      </c>
      <c r="L120" s="26">
        <v>627.41</v>
      </c>
      <c r="M120" s="26">
        <v>607.16999999999996</v>
      </c>
      <c r="N120" s="26">
        <v>627.41</v>
      </c>
      <c r="O120" s="26">
        <v>627.41</v>
      </c>
      <c r="T120" s="26">
        <f>SUM(H120:S120)</f>
        <v>4918.08</v>
      </c>
    </row>
    <row r="121" spans="1:20" ht="15" customHeight="1" x14ac:dyDescent="0.25">
      <c r="A121" s="91"/>
      <c r="C121" s="25">
        <v>41898</v>
      </c>
      <c r="D121" s="25">
        <v>42262</v>
      </c>
      <c r="E121" s="3">
        <v>366</v>
      </c>
      <c r="F121" s="26">
        <f>F120</f>
        <v>7387.2</v>
      </c>
      <c r="G121" s="15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x14ac:dyDescent="0.25">
      <c r="A122" s="91"/>
      <c r="C122" s="25">
        <v>42263</v>
      </c>
      <c r="D122" s="25">
        <v>42628</v>
      </c>
      <c r="E122" s="3">
        <v>366</v>
      </c>
      <c r="F122" s="26">
        <f>F121*$F$2</f>
        <v>9603.36</v>
      </c>
      <c r="G122" s="15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ht="15" customHeight="1" x14ac:dyDescent="0.25">
      <c r="A123" s="91"/>
      <c r="B123" s="3" t="s">
        <v>94</v>
      </c>
      <c r="C123" s="25">
        <v>41606</v>
      </c>
      <c r="D123" s="25">
        <v>41970</v>
      </c>
      <c r="E123" s="3">
        <v>366</v>
      </c>
      <c r="F123" s="26">
        <v>7147.8</v>
      </c>
      <c r="H123" s="26">
        <v>607.07000000000005</v>
      </c>
      <c r="I123" s="26">
        <v>548.32000000000005</v>
      </c>
      <c r="J123" s="26">
        <v>607.07000000000005</v>
      </c>
      <c r="K123" s="26">
        <v>587.49</v>
      </c>
      <c r="L123" s="26">
        <v>607.07000000000005</v>
      </c>
      <c r="M123" s="26">
        <v>587.49</v>
      </c>
      <c r="N123" s="26">
        <v>607.07000000000005</v>
      </c>
      <c r="O123" s="26">
        <v>607.07000000000005</v>
      </c>
      <c r="T123" s="26">
        <f>SUM(H123:S123)</f>
        <v>4758.6499999999996</v>
      </c>
    </row>
    <row r="124" spans="1:20" ht="15" customHeight="1" x14ac:dyDescent="0.25">
      <c r="A124" s="91"/>
      <c r="C124" s="25">
        <v>41971</v>
      </c>
      <c r="D124" s="25">
        <v>42335</v>
      </c>
      <c r="E124" s="3">
        <v>366</v>
      </c>
      <c r="F124" s="26">
        <f>F123*$F$2</f>
        <v>9292.1400000000012</v>
      </c>
      <c r="G124" s="15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x14ac:dyDescent="0.25">
      <c r="A125" s="92"/>
      <c r="C125" s="25">
        <v>42336</v>
      </c>
      <c r="D125" s="25">
        <v>42701</v>
      </c>
      <c r="E125" s="3">
        <v>366</v>
      </c>
      <c r="F125" s="26">
        <f>F124</f>
        <v>9292.1400000000012</v>
      </c>
      <c r="G125" s="15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15" customHeight="1" x14ac:dyDescent="0.25">
      <c r="A126" s="87" t="s">
        <v>95</v>
      </c>
      <c r="B126" s="3" t="s">
        <v>96</v>
      </c>
      <c r="C126" s="25">
        <v>41573</v>
      </c>
      <c r="D126" s="25">
        <v>41937</v>
      </c>
      <c r="E126" s="3">
        <v>366</v>
      </c>
      <c r="F126" s="26">
        <v>7660.8</v>
      </c>
      <c r="H126" s="26">
        <v>650.64</v>
      </c>
      <c r="I126" s="26">
        <v>587.67999999999995</v>
      </c>
      <c r="J126" s="26">
        <v>650.64</v>
      </c>
      <c r="K126" s="26">
        <v>629.65</v>
      </c>
      <c r="L126" s="26">
        <v>650.64</v>
      </c>
      <c r="M126" s="26">
        <v>629.65</v>
      </c>
      <c r="N126" s="26">
        <v>650.64</v>
      </c>
      <c r="O126" s="26">
        <v>650.64</v>
      </c>
      <c r="T126" s="26">
        <f>SUM(H126:S126)</f>
        <v>5100.18</v>
      </c>
    </row>
    <row r="127" spans="1:20" ht="15" customHeight="1" x14ac:dyDescent="0.25">
      <c r="A127" s="88"/>
      <c r="C127" s="25">
        <v>41938</v>
      </c>
      <c r="D127" s="25">
        <v>42302</v>
      </c>
      <c r="E127" s="3">
        <v>366</v>
      </c>
      <c r="F127" s="26">
        <f>F126*$F$2</f>
        <v>9959.0400000000009</v>
      </c>
      <c r="G127" s="15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x14ac:dyDescent="0.25">
      <c r="A128" s="88"/>
      <c r="C128" s="25">
        <v>42303</v>
      </c>
      <c r="D128" s="25">
        <v>42668</v>
      </c>
      <c r="E128" s="3">
        <v>366</v>
      </c>
      <c r="F128" s="26">
        <f>F127</f>
        <v>9959.0400000000009</v>
      </c>
      <c r="G128" s="15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ht="15" customHeight="1" x14ac:dyDescent="0.25">
      <c r="A129" s="88"/>
      <c r="B129" s="3" t="s">
        <v>97</v>
      </c>
      <c r="C129" s="25">
        <v>41629</v>
      </c>
      <c r="D129" s="25">
        <v>41993</v>
      </c>
      <c r="E129" s="3">
        <v>366</v>
      </c>
      <c r="F129" s="26">
        <v>5266.8</v>
      </c>
      <c r="H129" s="26">
        <v>447.32</v>
      </c>
      <c r="I129" s="26">
        <v>404.03</v>
      </c>
      <c r="J129" s="26">
        <v>447.32</v>
      </c>
      <c r="K129" s="26">
        <v>432.89</v>
      </c>
      <c r="L129" s="26">
        <v>447.32</v>
      </c>
      <c r="M129" s="26">
        <v>432.89</v>
      </c>
      <c r="N129" s="26">
        <v>447.32</v>
      </c>
      <c r="O129" s="26">
        <v>447.32</v>
      </c>
      <c r="T129" s="26">
        <f>SUM(H129:S129)</f>
        <v>3506.4100000000003</v>
      </c>
    </row>
    <row r="130" spans="1:20" ht="15" customHeight="1" x14ac:dyDescent="0.25">
      <c r="A130" s="88"/>
      <c r="C130" s="25">
        <v>41994</v>
      </c>
      <c r="D130" s="25">
        <v>42358</v>
      </c>
      <c r="E130" s="3">
        <v>366</v>
      </c>
      <c r="F130" s="26">
        <f>F129*$F$2</f>
        <v>6846.84</v>
      </c>
      <c r="G130" s="15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x14ac:dyDescent="0.25">
      <c r="A131" s="88"/>
      <c r="C131" s="25">
        <v>42359</v>
      </c>
      <c r="D131" s="25">
        <v>42724</v>
      </c>
      <c r="E131" s="3">
        <v>366</v>
      </c>
      <c r="F131" s="26">
        <f>F130</f>
        <v>6846.84</v>
      </c>
      <c r="G131" s="15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15" customHeight="1" x14ac:dyDescent="0.25">
      <c r="A132" s="88"/>
      <c r="B132" s="3" t="s">
        <v>98</v>
      </c>
      <c r="C132" s="25">
        <v>41629</v>
      </c>
      <c r="D132" s="25">
        <v>41993</v>
      </c>
      <c r="E132" s="3">
        <v>366</v>
      </c>
      <c r="F132" s="26">
        <v>5266.8</v>
      </c>
      <c r="H132" s="26">
        <v>447.32</v>
      </c>
      <c r="I132" s="26">
        <v>404.03</v>
      </c>
      <c r="J132" s="26">
        <v>447.32</v>
      </c>
      <c r="K132" s="26">
        <v>432.89</v>
      </c>
      <c r="L132" s="26">
        <v>447.32</v>
      </c>
      <c r="M132" s="26">
        <v>432.89</v>
      </c>
      <c r="N132" s="26">
        <v>447.32</v>
      </c>
      <c r="O132" s="26">
        <v>447.32</v>
      </c>
      <c r="T132" s="26">
        <f>SUM(H132:S132)</f>
        <v>3506.4100000000003</v>
      </c>
    </row>
    <row r="133" spans="1:20" ht="15" customHeight="1" x14ac:dyDescent="0.25">
      <c r="A133" s="88"/>
      <c r="C133" s="25">
        <v>41994</v>
      </c>
      <c r="D133" s="25">
        <v>42358</v>
      </c>
      <c r="E133" s="3">
        <v>366</v>
      </c>
      <c r="F133" s="26">
        <f>F132*$F$2</f>
        <v>6846.84</v>
      </c>
      <c r="G133" s="15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x14ac:dyDescent="0.25">
      <c r="A134" s="88"/>
      <c r="C134" s="25">
        <v>42359</v>
      </c>
      <c r="D134" s="25">
        <v>42724</v>
      </c>
      <c r="E134" s="3">
        <v>366</v>
      </c>
      <c r="F134" s="26">
        <f>F133</f>
        <v>6846.84</v>
      </c>
      <c r="G134" s="15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15" customHeight="1" x14ac:dyDescent="0.25">
      <c r="A135" s="88"/>
      <c r="B135" s="3" t="s">
        <v>99</v>
      </c>
      <c r="C135" s="25">
        <v>41657</v>
      </c>
      <c r="D135" s="25">
        <v>42021</v>
      </c>
      <c r="E135" s="3">
        <v>366</v>
      </c>
      <c r="F135" s="26">
        <v>6224.4</v>
      </c>
      <c r="H135" s="26">
        <v>238.74</v>
      </c>
      <c r="I135" s="26">
        <v>477.49</v>
      </c>
      <c r="J135" s="26">
        <v>528.65</v>
      </c>
      <c r="K135" s="26">
        <v>511.59</v>
      </c>
      <c r="L135" s="26">
        <v>528.65</v>
      </c>
      <c r="M135" s="26">
        <v>511.59</v>
      </c>
      <c r="N135" s="26">
        <v>528.65</v>
      </c>
      <c r="O135" s="26">
        <v>528.65</v>
      </c>
      <c r="T135" s="26">
        <f>SUM(H135:S135)</f>
        <v>3854.01</v>
      </c>
    </row>
    <row r="136" spans="1:20" x14ac:dyDescent="0.25">
      <c r="A136" s="88"/>
      <c r="C136" s="25">
        <v>42022</v>
      </c>
      <c r="D136" s="25">
        <v>42386</v>
      </c>
      <c r="E136" s="3">
        <v>366</v>
      </c>
      <c r="F136" s="26">
        <f>F135*$F$2</f>
        <v>8091.72</v>
      </c>
      <c r="G136" s="15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15" customHeight="1" x14ac:dyDescent="0.25">
      <c r="A137" s="88"/>
      <c r="B137" s="3" t="s">
        <v>100</v>
      </c>
      <c r="C137" s="25">
        <v>41543</v>
      </c>
      <c r="D137" s="25">
        <v>41907</v>
      </c>
      <c r="E137" s="3">
        <v>366</v>
      </c>
      <c r="F137" s="26">
        <v>6771.6</v>
      </c>
      <c r="H137" s="26">
        <v>575.12</v>
      </c>
      <c r="I137" s="26">
        <v>519.47</v>
      </c>
      <c r="J137" s="26">
        <v>575.12</v>
      </c>
      <c r="K137" s="26">
        <v>556.57000000000005</v>
      </c>
      <c r="L137" s="26">
        <v>575.12</v>
      </c>
      <c r="M137" s="26">
        <v>556.57000000000005</v>
      </c>
      <c r="N137" s="26">
        <v>575.12</v>
      </c>
      <c r="O137" s="26">
        <v>575.12</v>
      </c>
      <c r="T137" s="26">
        <f>SUM(H137:S137)</f>
        <v>4508.21</v>
      </c>
    </row>
    <row r="138" spans="1:20" ht="15" customHeight="1" x14ac:dyDescent="0.25">
      <c r="A138" s="88"/>
      <c r="C138" s="25">
        <v>41908</v>
      </c>
      <c r="D138" s="25">
        <v>42272</v>
      </c>
      <c r="E138" s="3">
        <v>366</v>
      </c>
      <c r="F138" s="26">
        <f>F137</f>
        <v>6771.6</v>
      </c>
      <c r="G138" s="15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x14ac:dyDescent="0.25">
      <c r="A139" s="88"/>
      <c r="C139" s="25">
        <v>42273</v>
      </c>
      <c r="D139" s="25">
        <v>42638</v>
      </c>
      <c r="E139" s="3">
        <v>366</v>
      </c>
      <c r="F139" s="26">
        <f>F138*$F$2</f>
        <v>8803.08</v>
      </c>
      <c r="G139" s="15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ht="15" customHeight="1" x14ac:dyDescent="0.25">
      <c r="A140" s="88"/>
      <c r="B140" s="3" t="s">
        <v>101</v>
      </c>
      <c r="C140" s="25">
        <v>41527</v>
      </c>
      <c r="D140" s="25">
        <v>41891</v>
      </c>
      <c r="E140" s="3">
        <v>366</v>
      </c>
      <c r="F140" s="26">
        <v>7524</v>
      </c>
      <c r="H140" s="26">
        <v>639.02</v>
      </c>
      <c r="I140" s="26">
        <v>577.17999999999995</v>
      </c>
      <c r="J140" s="26">
        <v>639.02</v>
      </c>
      <c r="K140" s="26">
        <v>618.41</v>
      </c>
      <c r="L140" s="26">
        <v>639.02</v>
      </c>
      <c r="M140" s="26">
        <v>618.41</v>
      </c>
      <c r="N140" s="26">
        <v>639.02</v>
      </c>
      <c r="O140" s="26">
        <v>639.02</v>
      </c>
      <c r="T140" s="26">
        <f>SUM(H140:S140)</f>
        <v>5009.1000000000004</v>
      </c>
    </row>
    <row r="141" spans="1:20" ht="15" customHeight="1" x14ac:dyDescent="0.25">
      <c r="A141" s="88"/>
      <c r="C141" s="25">
        <v>41892</v>
      </c>
      <c r="D141" s="25">
        <v>42256</v>
      </c>
      <c r="E141" s="3">
        <v>366</v>
      </c>
      <c r="F141" s="26">
        <f>F140</f>
        <v>7524</v>
      </c>
      <c r="G141" s="15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x14ac:dyDescent="0.25">
      <c r="A142" s="88"/>
      <c r="C142" s="25">
        <v>42257</v>
      </c>
      <c r="D142" s="25">
        <v>42622</v>
      </c>
      <c r="E142" s="3">
        <v>366</v>
      </c>
      <c r="F142" s="26">
        <f>F141*$F$2</f>
        <v>9781.2000000000007</v>
      </c>
      <c r="G142" s="15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15" customHeight="1" x14ac:dyDescent="0.25">
      <c r="A143" s="88"/>
      <c r="B143" s="3" t="s">
        <v>102</v>
      </c>
      <c r="C143" s="25">
        <v>41606</v>
      </c>
      <c r="D143" s="25">
        <v>41970</v>
      </c>
      <c r="E143" s="3">
        <v>366</v>
      </c>
      <c r="F143" s="26">
        <v>7147.8</v>
      </c>
      <c r="H143" s="26">
        <v>607.07000000000005</v>
      </c>
      <c r="I143" s="26">
        <v>548.32000000000005</v>
      </c>
      <c r="J143" s="26">
        <v>607.07000000000005</v>
      </c>
      <c r="K143" s="26">
        <v>587.49</v>
      </c>
      <c r="L143" s="26">
        <v>607.07000000000005</v>
      </c>
      <c r="M143" s="26">
        <v>587.49</v>
      </c>
      <c r="N143" s="26">
        <v>607.07000000000005</v>
      </c>
      <c r="O143" s="26">
        <v>607.07000000000005</v>
      </c>
      <c r="T143" s="26">
        <f>SUM(H143:S143)</f>
        <v>4758.6499999999996</v>
      </c>
    </row>
    <row r="144" spans="1:20" ht="15" customHeight="1" x14ac:dyDescent="0.25">
      <c r="A144" s="88"/>
      <c r="C144" s="25">
        <v>41971</v>
      </c>
      <c r="D144" s="25">
        <v>42335</v>
      </c>
      <c r="E144" s="3">
        <v>366</v>
      </c>
      <c r="F144" s="26">
        <f>F143*$F$2</f>
        <v>9292.1400000000012</v>
      </c>
      <c r="G144" s="15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x14ac:dyDescent="0.25">
      <c r="A145" s="89"/>
      <c r="C145" s="25">
        <v>42336</v>
      </c>
      <c r="D145" s="25">
        <v>42701</v>
      </c>
      <c r="E145" s="3">
        <v>366</v>
      </c>
      <c r="F145" s="26">
        <f>F144</f>
        <v>9292.1400000000012</v>
      </c>
      <c r="G145" s="15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15" customHeight="1" x14ac:dyDescent="0.25">
      <c r="A146" s="87" t="s">
        <v>103</v>
      </c>
      <c r="B146" s="3" t="s">
        <v>104</v>
      </c>
      <c r="C146" s="25">
        <v>41573</v>
      </c>
      <c r="D146" s="25">
        <v>41937</v>
      </c>
      <c r="E146" s="3">
        <v>366</v>
      </c>
      <c r="F146" s="26">
        <v>7660.8</v>
      </c>
      <c r="H146" s="26">
        <v>650.64</v>
      </c>
      <c r="I146" s="26">
        <v>587.67999999999995</v>
      </c>
      <c r="J146" s="26">
        <v>650.64</v>
      </c>
      <c r="K146" s="26">
        <v>629.65</v>
      </c>
      <c r="L146" s="26">
        <v>650.64</v>
      </c>
      <c r="M146" s="26">
        <v>629.65</v>
      </c>
      <c r="N146" s="26">
        <v>650.64</v>
      </c>
      <c r="O146" s="26">
        <v>650.64</v>
      </c>
      <c r="T146" s="26">
        <f>SUM(H146:S146)</f>
        <v>5100.18</v>
      </c>
    </row>
    <row r="147" spans="1:20" ht="15" customHeight="1" x14ac:dyDescent="0.25">
      <c r="A147" s="88"/>
      <c r="C147" s="25">
        <v>41938</v>
      </c>
      <c r="D147" s="25">
        <v>42302</v>
      </c>
      <c r="E147" s="3">
        <v>366</v>
      </c>
      <c r="F147" s="26">
        <f>F146*$F$2</f>
        <v>9959.0400000000009</v>
      </c>
      <c r="G147" s="27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x14ac:dyDescent="0.25">
      <c r="A148" s="88"/>
      <c r="C148" s="25">
        <v>42303</v>
      </c>
      <c r="D148" s="25">
        <v>42668</v>
      </c>
      <c r="E148" s="3">
        <v>366</v>
      </c>
      <c r="F148" s="26">
        <f>F147</f>
        <v>9959.0400000000009</v>
      </c>
      <c r="G148" s="27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ht="15" customHeight="1" x14ac:dyDescent="0.25">
      <c r="A149" s="88"/>
      <c r="B149" s="3" t="s">
        <v>105</v>
      </c>
      <c r="C149" s="25">
        <v>41657</v>
      </c>
      <c r="D149" s="25">
        <v>42021</v>
      </c>
      <c r="E149" s="3">
        <v>366</v>
      </c>
      <c r="F149" s="26">
        <v>6224.4</v>
      </c>
      <c r="H149" s="26">
        <v>238.74</v>
      </c>
      <c r="I149" s="26">
        <v>477.49</v>
      </c>
      <c r="J149" s="26">
        <v>528.65</v>
      </c>
      <c r="K149" s="26">
        <v>511.59</v>
      </c>
      <c r="L149" s="26">
        <v>528.65</v>
      </c>
      <c r="M149" s="26">
        <v>511.59</v>
      </c>
      <c r="N149" s="26">
        <v>528.65</v>
      </c>
      <c r="O149" s="26">
        <v>528.65</v>
      </c>
      <c r="T149" s="26">
        <f>SUM(H149:S149)</f>
        <v>3854.01</v>
      </c>
    </row>
    <row r="150" spans="1:20" x14ac:dyDescent="0.25">
      <c r="A150" s="88"/>
      <c r="C150" s="25">
        <v>42022</v>
      </c>
      <c r="D150" s="25">
        <v>42386</v>
      </c>
      <c r="E150" s="3">
        <v>366</v>
      </c>
      <c r="F150" s="26">
        <f>F149</f>
        <v>6224.4</v>
      </c>
      <c r="G150" s="27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ht="15" customHeight="1" x14ac:dyDescent="0.25">
      <c r="A151" s="88"/>
      <c r="B151" s="3" t="s">
        <v>106</v>
      </c>
      <c r="C151" s="25">
        <v>41657</v>
      </c>
      <c r="D151" s="25">
        <v>42021</v>
      </c>
      <c r="E151" s="3">
        <v>366</v>
      </c>
      <c r="F151" s="26">
        <v>4890.6000000000004</v>
      </c>
      <c r="H151" s="26">
        <v>187.58</v>
      </c>
      <c r="I151" s="26">
        <v>375.17</v>
      </c>
      <c r="J151" s="26">
        <v>415.37</v>
      </c>
      <c r="K151" s="26">
        <v>401.97</v>
      </c>
      <c r="L151" s="26">
        <v>415.37</v>
      </c>
      <c r="M151" s="26">
        <v>401.97</v>
      </c>
      <c r="N151" s="26">
        <v>415.37</v>
      </c>
      <c r="O151" s="26">
        <v>415.37</v>
      </c>
      <c r="T151" s="26">
        <f>SUM(H151:S151)</f>
        <v>3028.17</v>
      </c>
    </row>
    <row r="152" spans="1:20" x14ac:dyDescent="0.25">
      <c r="A152" s="88"/>
      <c r="C152" s="25">
        <v>42022</v>
      </c>
      <c r="D152" s="25">
        <v>42386</v>
      </c>
      <c r="E152" s="3">
        <v>366</v>
      </c>
      <c r="F152" s="26">
        <f>F151*$F$2</f>
        <v>6357.7800000000007</v>
      </c>
      <c r="G152" s="27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ht="15" customHeight="1" x14ac:dyDescent="0.25">
      <c r="A153" s="88"/>
      <c r="B153" s="4" t="s">
        <v>107</v>
      </c>
      <c r="C153" s="25">
        <v>41891</v>
      </c>
      <c r="D153" s="25">
        <v>42255</v>
      </c>
      <c r="E153" s="3">
        <v>366</v>
      </c>
      <c r="F153" s="26">
        <v>7524</v>
      </c>
      <c r="G153" s="27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x14ac:dyDescent="0.25">
      <c r="A154" s="88"/>
      <c r="B154" s="4"/>
      <c r="C154" s="25">
        <v>42256</v>
      </c>
      <c r="D154" s="25">
        <v>42621</v>
      </c>
      <c r="E154" s="3">
        <v>366</v>
      </c>
      <c r="F154" s="26">
        <f>F153*$F$2</f>
        <v>9781.2000000000007</v>
      </c>
      <c r="G154" s="27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 ht="15" customHeight="1" x14ac:dyDescent="0.25">
      <c r="A155" s="88"/>
      <c r="B155" s="3" t="s">
        <v>108</v>
      </c>
      <c r="C155" s="25">
        <v>41543</v>
      </c>
      <c r="D155" s="25">
        <v>41907</v>
      </c>
      <c r="E155" s="3">
        <v>366</v>
      </c>
      <c r="F155" s="26">
        <v>6771.6</v>
      </c>
      <c r="H155" s="26">
        <v>575.12</v>
      </c>
      <c r="I155" s="26">
        <v>519.47</v>
      </c>
      <c r="J155" s="26">
        <v>575.12</v>
      </c>
      <c r="K155" s="26">
        <v>556.57000000000005</v>
      </c>
      <c r="L155" s="26">
        <v>575.12</v>
      </c>
      <c r="M155" s="26">
        <v>556.57000000000005</v>
      </c>
      <c r="N155" s="26">
        <v>575.12</v>
      </c>
      <c r="O155" s="26">
        <v>575.12</v>
      </c>
      <c r="T155" s="26">
        <f>SUM(H155:S155)</f>
        <v>4508.21</v>
      </c>
    </row>
    <row r="156" spans="1:20" ht="15" customHeight="1" x14ac:dyDescent="0.25">
      <c r="A156" s="88"/>
      <c r="C156" s="25">
        <v>41908</v>
      </c>
      <c r="D156" s="25">
        <v>42272</v>
      </c>
      <c r="E156" s="3">
        <v>366</v>
      </c>
      <c r="F156" s="26">
        <f>F155</f>
        <v>6771.6</v>
      </c>
      <c r="G156" s="27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x14ac:dyDescent="0.25">
      <c r="A157" s="88"/>
      <c r="C157" s="25">
        <v>42273</v>
      </c>
      <c r="D157" s="25">
        <v>42638</v>
      </c>
      <c r="E157" s="3">
        <v>366</v>
      </c>
      <c r="F157" s="26">
        <f>F156*$F$2</f>
        <v>8803.08</v>
      </c>
      <c r="G157" s="27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 ht="15" customHeight="1" x14ac:dyDescent="0.25">
      <c r="A158" s="88"/>
      <c r="B158" s="3" t="s">
        <v>109</v>
      </c>
      <c r="C158" s="25">
        <v>41612</v>
      </c>
      <c r="D158" s="25">
        <v>41976</v>
      </c>
      <c r="E158" s="3">
        <v>366</v>
      </c>
      <c r="F158" s="26">
        <v>7147.8</v>
      </c>
      <c r="H158" s="26">
        <v>607.07000000000005</v>
      </c>
      <c r="I158" s="26">
        <v>548.32000000000005</v>
      </c>
      <c r="J158" s="26">
        <v>607.07000000000005</v>
      </c>
      <c r="K158" s="26">
        <v>587.49</v>
      </c>
      <c r="L158" s="26">
        <v>607.07000000000005</v>
      </c>
      <c r="M158" s="26">
        <v>587.49</v>
      </c>
      <c r="N158" s="26">
        <v>607.07000000000005</v>
      </c>
      <c r="O158" s="26">
        <v>607.07000000000005</v>
      </c>
      <c r="T158" s="26">
        <f>SUM(H158:S158)</f>
        <v>4758.6499999999996</v>
      </c>
    </row>
    <row r="159" spans="1:20" ht="15" customHeight="1" x14ac:dyDescent="0.25">
      <c r="A159" s="88"/>
      <c r="C159" s="25">
        <v>41977</v>
      </c>
      <c r="D159" s="25">
        <v>42341</v>
      </c>
      <c r="E159" s="3">
        <v>366</v>
      </c>
      <c r="F159" s="26">
        <f>F158*$F$2</f>
        <v>9292.1400000000012</v>
      </c>
      <c r="G159" s="27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x14ac:dyDescent="0.25">
      <c r="A160" s="88"/>
      <c r="C160" s="25">
        <v>42342</v>
      </c>
      <c r="D160" s="25">
        <v>42707</v>
      </c>
      <c r="E160" s="3">
        <v>366</v>
      </c>
      <c r="F160" s="26">
        <f>F159</f>
        <v>9292.1400000000012</v>
      </c>
      <c r="G160" s="27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ht="15" customHeight="1" x14ac:dyDescent="0.25">
      <c r="A161" s="88"/>
      <c r="B161" s="3" t="s">
        <v>110</v>
      </c>
      <c r="C161" s="25">
        <v>41527</v>
      </c>
      <c r="D161" s="25">
        <v>41891</v>
      </c>
      <c r="E161" s="3">
        <v>366</v>
      </c>
      <c r="F161" s="26">
        <v>7524</v>
      </c>
      <c r="H161" s="26">
        <v>639.02</v>
      </c>
      <c r="I161" s="26">
        <v>577.17999999999995</v>
      </c>
      <c r="J161" s="26">
        <v>639.02</v>
      </c>
      <c r="K161" s="26">
        <v>618.41</v>
      </c>
      <c r="L161" s="26">
        <v>639.02</v>
      </c>
      <c r="M161" s="26">
        <v>618.41</v>
      </c>
      <c r="N161" s="26">
        <v>639.02</v>
      </c>
      <c r="O161" s="26">
        <v>639.02</v>
      </c>
      <c r="T161" s="26">
        <f>SUM(H161:S161)</f>
        <v>5009.1000000000004</v>
      </c>
    </row>
    <row r="162" spans="1:20" ht="15" customHeight="1" x14ac:dyDescent="0.25">
      <c r="A162" s="88"/>
      <c r="C162" s="25">
        <v>41892</v>
      </c>
      <c r="D162" s="25">
        <v>42256</v>
      </c>
      <c r="E162" s="3">
        <v>366</v>
      </c>
      <c r="F162" s="26">
        <f>F161</f>
        <v>7524</v>
      </c>
      <c r="G162" s="27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 x14ac:dyDescent="0.25">
      <c r="A163" s="89"/>
      <c r="C163" s="25">
        <v>42257</v>
      </c>
      <c r="D163" s="25">
        <v>42622</v>
      </c>
      <c r="E163" s="3">
        <v>366</v>
      </c>
      <c r="F163" s="26">
        <f>F162*$F$2</f>
        <v>9781.2000000000007</v>
      </c>
      <c r="G163" s="27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 ht="15" customHeight="1" x14ac:dyDescent="0.25">
      <c r="A164" s="87" t="s">
        <v>111</v>
      </c>
      <c r="B164" s="3" t="s">
        <v>112</v>
      </c>
      <c r="C164" s="25">
        <v>41573</v>
      </c>
      <c r="D164" s="25">
        <v>41937</v>
      </c>
      <c r="E164" s="3">
        <v>366</v>
      </c>
      <c r="F164" s="26">
        <v>7660.8</v>
      </c>
      <c r="H164" s="26">
        <v>650.64</v>
      </c>
      <c r="I164" s="26">
        <v>587.67999999999995</v>
      </c>
      <c r="J164" s="26">
        <v>650.64</v>
      </c>
      <c r="K164" s="26">
        <v>629.65</v>
      </c>
      <c r="L164" s="26">
        <v>650.64</v>
      </c>
      <c r="M164" s="26">
        <v>629.65</v>
      </c>
      <c r="N164" s="26">
        <v>650.64</v>
      </c>
      <c r="O164" s="26">
        <v>650.64</v>
      </c>
      <c r="T164" s="26">
        <f>SUM(H164:S164)</f>
        <v>5100.18</v>
      </c>
    </row>
    <row r="165" spans="1:20" ht="15" customHeight="1" x14ac:dyDescent="0.25">
      <c r="A165" s="88"/>
      <c r="C165" s="25">
        <v>41938</v>
      </c>
      <c r="D165" s="25">
        <v>42302</v>
      </c>
      <c r="E165" s="3">
        <v>366</v>
      </c>
      <c r="F165" s="26">
        <f>F164*$F$2</f>
        <v>9959.0400000000009</v>
      </c>
      <c r="G165" s="27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 x14ac:dyDescent="0.25">
      <c r="A166" s="88"/>
      <c r="C166" s="25">
        <v>42303</v>
      </c>
      <c r="D166" s="25">
        <v>42668</v>
      </c>
      <c r="E166" s="3">
        <v>366</v>
      </c>
      <c r="F166" s="26">
        <f>F165</f>
        <v>9959.0400000000009</v>
      </c>
      <c r="G166" s="15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ht="15" customHeight="1" x14ac:dyDescent="0.25">
      <c r="A167" s="88"/>
      <c r="B167" s="3" t="s">
        <v>113</v>
      </c>
      <c r="C167" s="25">
        <v>41636</v>
      </c>
      <c r="D167" s="25">
        <v>42000</v>
      </c>
      <c r="E167" s="3">
        <v>366</v>
      </c>
      <c r="F167" s="26">
        <v>6224.4</v>
      </c>
      <c r="H167" s="26">
        <v>528.65</v>
      </c>
      <c r="I167" s="26">
        <v>477.49</v>
      </c>
      <c r="J167" s="26">
        <v>528.65</v>
      </c>
      <c r="K167" s="26">
        <v>511.59</v>
      </c>
      <c r="L167" s="26">
        <v>528.65</v>
      </c>
      <c r="M167" s="26">
        <v>511.59</v>
      </c>
      <c r="N167" s="26">
        <v>528.65</v>
      </c>
      <c r="O167" s="26">
        <v>528.65</v>
      </c>
      <c r="T167" s="26">
        <f>SUM(H167:S167)</f>
        <v>4143.92</v>
      </c>
    </row>
    <row r="168" spans="1:20" ht="15" customHeight="1" x14ac:dyDescent="0.25">
      <c r="A168" s="88"/>
      <c r="C168" s="25">
        <v>42001</v>
      </c>
      <c r="D168" s="25">
        <v>42365</v>
      </c>
      <c r="E168" s="3">
        <v>366</v>
      </c>
      <c r="F168" s="26">
        <f>F167*$F$2</f>
        <v>8091.72</v>
      </c>
      <c r="G168" s="15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x14ac:dyDescent="0.25">
      <c r="A169" s="88"/>
      <c r="C169" s="25">
        <v>42366</v>
      </c>
      <c r="D169" s="25">
        <v>42731</v>
      </c>
      <c r="E169" s="3">
        <v>366</v>
      </c>
      <c r="F169" s="26">
        <f>F168</f>
        <v>8091.72</v>
      </c>
      <c r="G169" s="15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15" customHeight="1" x14ac:dyDescent="0.25">
      <c r="A170" s="88"/>
      <c r="B170" s="3" t="s">
        <v>114</v>
      </c>
      <c r="C170" s="25">
        <v>41636</v>
      </c>
      <c r="D170" s="25">
        <v>42000</v>
      </c>
      <c r="E170" s="3">
        <v>366</v>
      </c>
      <c r="F170" s="26">
        <v>4890.6000000000004</v>
      </c>
      <c r="H170" s="26">
        <v>415.37</v>
      </c>
      <c r="I170" s="26">
        <v>375.17</v>
      </c>
      <c r="J170" s="26">
        <v>415.37</v>
      </c>
      <c r="K170" s="26">
        <v>401.97</v>
      </c>
      <c r="L170" s="26">
        <v>415.37</v>
      </c>
      <c r="M170" s="26">
        <v>401.97</v>
      </c>
      <c r="N170" s="26">
        <v>415.37</v>
      </c>
      <c r="O170" s="26">
        <v>415.37</v>
      </c>
      <c r="T170" s="26">
        <f>SUM(H170:S170)</f>
        <v>3255.96</v>
      </c>
    </row>
    <row r="171" spans="1:20" ht="15" customHeight="1" x14ac:dyDescent="0.25">
      <c r="A171" s="88"/>
      <c r="C171" s="25">
        <v>42001</v>
      </c>
      <c r="D171" s="25">
        <v>42365</v>
      </c>
      <c r="E171" s="3">
        <v>366</v>
      </c>
      <c r="F171" s="26">
        <f>F170*$F$2</f>
        <v>6357.7800000000007</v>
      </c>
      <c r="G171" s="15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x14ac:dyDescent="0.25">
      <c r="A172" s="88"/>
      <c r="C172" s="25">
        <v>42366</v>
      </c>
      <c r="D172" s="25">
        <v>42731</v>
      </c>
      <c r="E172" s="3">
        <v>366</v>
      </c>
      <c r="F172" s="26">
        <f>F171</f>
        <v>6357.7800000000007</v>
      </c>
      <c r="G172" s="15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ht="15" customHeight="1" x14ac:dyDescent="0.25">
      <c r="A173" s="88"/>
      <c r="B173" s="3" t="s">
        <v>115</v>
      </c>
      <c r="C173" s="25">
        <v>41657</v>
      </c>
      <c r="D173" s="25">
        <v>42021</v>
      </c>
      <c r="E173" s="3">
        <v>366</v>
      </c>
      <c r="F173" s="26">
        <v>4890.6000000000004</v>
      </c>
      <c r="H173" s="26">
        <v>187.58</v>
      </c>
      <c r="I173" s="26">
        <v>375.17</v>
      </c>
      <c r="J173" s="26">
        <v>415.37</v>
      </c>
      <c r="K173" s="26">
        <v>401.97</v>
      </c>
      <c r="L173" s="26">
        <v>415.37</v>
      </c>
      <c r="M173" s="26">
        <v>401.97</v>
      </c>
      <c r="N173" s="26">
        <v>415.37</v>
      </c>
      <c r="O173" s="26">
        <v>415.37</v>
      </c>
      <c r="T173" s="26">
        <f>SUM(H173:S173)</f>
        <v>3028.17</v>
      </c>
    </row>
    <row r="174" spans="1:20" x14ac:dyDescent="0.25">
      <c r="A174" s="88"/>
      <c r="C174" s="25">
        <v>42022</v>
      </c>
      <c r="D174" s="25">
        <v>42386</v>
      </c>
      <c r="E174" s="3">
        <v>366</v>
      </c>
      <c r="F174" s="26">
        <f>F173*$F$2</f>
        <v>6357.7800000000007</v>
      </c>
      <c r="G174" s="15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ht="15" customHeight="1" x14ac:dyDescent="0.25">
      <c r="A175" s="88"/>
      <c r="B175" s="3" t="s">
        <v>116</v>
      </c>
      <c r="C175" s="25">
        <v>41891</v>
      </c>
      <c r="D175" s="25">
        <v>42255</v>
      </c>
      <c r="E175" s="3">
        <v>366</v>
      </c>
      <c r="F175" s="26">
        <v>7524</v>
      </c>
      <c r="G175" s="15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x14ac:dyDescent="0.25">
      <c r="A176" s="88"/>
      <c r="C176" s="25">
        <v>42256</v>
      </c>
      <c r="D176" s="25">
        <v>42621</v>
      </c>
      <c r="E176" s="3">
        <v>366</v>
      </c>
      <c r="F176" s="26">
        <f>F175*$F$2</f>
        <v>9781.2000000000007</v>
      </c>
      <c r="G176" s="15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ht="15" customHeight="1" x14ac:dyDescent="0.25">
      <c r="A177" s="88"/>
      <c r="B177" s="3" t="s">
        <v>117</v>
      </c>
      <c r="C177" s="25">
        <v>41877</v>
      </c>
      <c r="D177" s="25">
        <v>42241</v>
      </c>
      <c r="E177" s="3">
        <v>366</v>
      </c>
      <c r="F177" s="26">
        <v>8208</v>
      </c>
      <c r="O177" s="26">
        <v>134.93</v>
      </c>
      <c r="T177" s="26">
        <f>SUM(H177:S177)</f>
        <v>134.93</v>
      </c>
    </row>
    <row r="178" spans="1:20" x14ac:dyDescent="0.25">
      <c r="A178" s="88"/>
      <c r="C178" s="25">
        <v>42242</v>
      </c>
      <c r="D178" s="25">
        <v>42607</v>
      </c>
      <c r="E178" s="3">
        <v>366</v>
      </c>
      <c r="F178" s="26">
        <f>F177*$F$2</f>
        <v>10670.4</v>
      </c>
      <c r="G178" s="15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ht="15" customHeight="1" x14ac:dyDescent="0.25">
      <c r="A179" s="88"/>
      <c r="B179" s="3" t="s">
        <v>118</v>
      </c>
      <c r="C179" s="25">
        <v>41606</v>
      </c>
      <c r="D179" s="25">
        <v>41970</v>
      </c>
      <c r="E179" s="3">
        <v>366</v>
      </c>
      <c r="F179" s="26">
        <v>7147.8</v>
      </c>
      <c r="H179" s="26">
        <v>607.07000000000005</v>
      </c>
      <c r="I179" s="26">
        <v>548.32000000000005</v>
      </c>
      <c r="J179" s="26">
        <v>607.07000000000005</v>
      </c>
      <c r="K179" s="26">
        <v>587.49</v>
      </c>
      <c r="L179" s="26">
        <v>607.07000000000005</v>
      </c>
      <c r="M179" s="26">
        <v>587.49</v>
      </c>
      <c r="N179" s="26">
        <v>607.07000000000005</v>
      </c>
      <c r="O179" s="26">
        <v>607.07000000000005</v>
      </c>
      <c r="T179" s="26">
        <f>SUM(H179:S179)</f>
        <v>4758.6499999999996</v>
      </c>
    </row>
    <row r="180" spans="1:20" ht="15" customHeight="1" x14ac:dyDescent="0.25">
      <c r="A180" s="88"/>
      <c r="C180" s="25">
        <v>41971</v>
      </c>
      <c r="D180" s="25">
        <v>42335</v>
      </c>
      <c r="E180" s="3">
        <v>366</v>
      </c>
      <c r="F180" s="26">
        <f>F179*$F$2</f>
        <v>9292.1400000000012</v>
      </c>
      <c r="G180" s="15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x14ac:dyDescent="0.25">
      <c r="A181" s="88"/>
      <c r="C181" s="25">
        <v>42336</v>
      </c>
      <c r="D181" s="25">
        <v>42701</v>
      </c>
      <c r="E181" s="3">
        <v>366</v>
      </c>
      <c r="F181" s="26">
        <f>F180</f>
        <v>9292.1400000000012</v>
      </c>
      <c r="G181" s="15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ht="15" customHeight="1" x14ac:dyDescent="0.25">
      <c r="A182" s="88"/>
      <c r="B182" s="3" t="s">
        <v>119</v>
      </c>
      <c r="C182" s="25">
        <v>41606</v>
      </c>
      <c r="D182" s="25">
        <v>41970</v>
      </c>
      <c r="E182" s="3">
        <v>366</v>
      </c>
      <c r="F182" s="26">
        <v>7147.8</v>
      </c>
      <c r="H182" s="26">
        <v>607.07000000000005</v>
      </c>
      <c r="I182" s="26">
        <v>548.32000000000005</v>
      </c>
      <c r="J182" s="26">
        <v>607.07000000000005</v>
      </c>
      <c r="K182" s="26">
        <v>587.49</v>
      </c>
      <c r="L182" s="26">
        <v>607.07000000000005</v>
      </c>
      <c r="M182" s="26">
        <v>587.49</v>
      </c>
      <c r="N182" s="26">
        <v>607.07000000000005</v>
      </c>
      <c r="O182" s="26">
        <v>607.07000000000005</v>
      </c>
      <c r="T182" s="26">
        <f>SUM(H182:S182)</f>
        <v>4758.6499999999996</v>
      </c>
    </row>
    <row r="183" spans="1:20" ht="15" customHeight="1" x14ac:dyDescent="0.25">
      <c r="A183" s="88"/>
      <c r="C183" s="25">
        <v>41971</v>
      </c>
      <c r="D183" s="25">
        <v>42335</v>
      </c>
      <c r="E183" s="3">
        <v>366</v>
      </c>
      <c r="F183" s="26">
        <f>F182*$F$2</f>
        <v>9292.1400000000012</v>
      </c>
      <c r="G183" s="15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x14ac:dyDescent="0.25">
      <c r="A184" s="88"/>
      <c r="C184" s="25">
        <v>42336</v>
      </c>
      <c r="D184" s="25">
        <v>42701</v>
      </c>
      <c r="E184" s="3">
        <v>366</v>
      </c>
      <c r="F184" s="26">
        <f>F183</f>
        <v>9292.1400000000012</v>
      </c>
      <c r="G184" s="15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ht="15" customHeight="1" x14ac:dyDescent="0.25">
      <c r="A185" s="88"/>
      <c r="B185" s="3" t="s">
        <v>120</v>
      </c>
      <c r="C185" s="25">
        <v>41543</v>
      </c>
      <c r="D185" s="25">
        <v>41907</v>
      </c>
      <c r="E185" s="3">
        <v>366</v>
      </c>
      <c r="F185" s="26">
        <v>6771.6</v>
      </c>
      <c r="H185" s="26">
        <v>575.12</v>
      </c>
      <c r="I185" s="26">
        <v>519.47</v>
      </c>
      <c r="J185" s="26">
        <v>575.12</v>
      </c>
      <c r="K185" s="26">
        <v>556.57000000000005</v>
      </c>
      <c r="L185" s="26">
        <v>575.12</v>
      </c>
      <c r="M185" s="26">
        <v>556.57000000000005</v>
      </c>
      <c r="N185" s="26">
        <v>575.12</v>
      </c>
      <c r="O185" s="26">
        <v>575.12</v>
      </c>
      <c r="T185" s="26">
        <f>SUM(H185:S185)</f>
        <v>4508.21</v>
      </c>
    </row>
    <row r="186" spans="1:20" ht="15" customHeight="1" x14ac:dyDescent="0.25">
      <c r="A186" s="88"/>
      <c r="C186" s="25">
        <v>41908</v>
      </c>
      <c r="D186" s="25">
        <v>42272</v>
      </c>
      <c r="E186" s="3">
        <v>366</v>
      </c>
      <c r="F186" s="26">
        <f>F185</f>
        <v>6771.6</v>
      </c>
      <c r="G186" s="15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x14ac:dyDescent="0.25">
      <c r="A187" s="89"/>
      <c r="C187" s="25">
        <v>42273</v>
      </c>
      <c r="D187" s="25">
        <v>42638</v>
      </c>
      <c r="E187" s="3">
        <v>366</v>
      </c>
      <c r="F187" s="26">
        <f>F186*$F$2</f>
        <v>8803.08</v>
      </c>
      <c r="G187" s="15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15" customHeight="1" x14ac:dyDescent="0.25">
      <c r="A188" s="87" t="s">
        <v>22</v>
      </c>
      <c r="B188" s="3" t="s">
        <v>121</v>
      </c>
      <c r="C188" s="25">
        <v>41573</v>
      </c>
      <c r="D188" s="25">
        <v>41937</v>
      </c>
      <c r="E188" s="3">
        <v>366</v>
      </c>
      <c r="F188" s="26">
        <v>7660.8</v>
      </c>
      <c r="H188" s="26">
        <v>650.64</v>
      </c>
      <c r="I188" s="26">
        <v>587.67999999999995</v>
      </c>
      <c r="J188" s="26">
        <v>650.64</v>
      </c>
      <c r="K188" s="26">
        <v>629.65</v>
      </c>
      <c r="L188" s="26">
        <v>650.64</v>
      </c>
      <c r="M188" s="26">
        <v>629.65</v>
      </c>
      <c r="N188" s="26">
        <v>650.64</v>
      </c>
      <c r="O188" s="26">
        <v>650.64</v>
      </c>
      <c r="T188" s="26">
        <f>SUM(H188:S188)</f>
        <v>5100.18</v>
      </c>
    </row>
    <row r="189" spans="1:20" ht="15" customHeight="1" x14ac:dyDescent="0.25">
      <c r="A189" s="88"/>
      <c r="C189" s="25">
        <v>41938</v>
      </c>
      <c r="D189" s="25">
        <v>42302</v>
      </c>
      <c r="E189" s="3">
        <v>366</v>
      </c>
      <c r="F189" s="26">
        <f>F188*$F$2</f>
        <v>9959.0400000000009</v>
      </c>
      <c r="G189" s="15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x14ac:dyDescent="0.25">
      <c r="A190" s="88"/>
      <c r="C190" s="25">
        <v>42303</v>
      </c>
      <c r="D190" s="25">
        <v>42668</v>
      </c>
      <c r="E190" s="3">
        <v>366</v>
      </c>
      <c r="F190" s="26">
        <f>F189</f>
        <v>9959.0400000000009</v>
      </c>
      <c r="G190" s="15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15" customHeight="1" x14ac:dyDescent="0.25">
      <c r="A191" s="88"/>
      <c r="B191" s="3" t="s">
        <v>122</v>
      </c>
      <c r="C191" s="25">
        <v>41636</v>
      </c>
      <c r="D191" s="25">
        <v>42000</v>
      </c>
      <c r="E191" s="3">
        <v>366</v>
      </c>
      <c r="F191" s="26">
        <v>4890.6000000000004</v>
      </c>
      <c r="H191" s="26">
        <v>415.37</v>
      </c>
      <c r="I191" s="26">
        <v>375.17</v>
      </c>
      <c r="J191" s="26">
        <v>415.37</v>
      </c>
      <c r="K191" s="26">
        <v>401.97</v>
      </c>
      <c r="L191" s="26">
        <v>415.37</v>
      </c>
      <c r="M191" s="26">
        <v>401.97</v>
      </c>
      <c r="N191" s="26">
        <v>415.37</v>
      </c>
      <c r="O191" s="26">
        <v>415.37</v>
      </c>
      <c r="T191" s="26">
        <f>SUM(H191:S191)</f>
        <v>3255.96</v>
      </c>
    </row>
    <row r="192" spans="1:20" ht="15" customHeight="1" x14ac:dyDescent="0.25">
      <c r="A192" s="88"/>
      <c r="C192" s="25">
        <v>42001</v>
      </c>
      <c r="D192" s="25">
        <v>42365</v>
      </c>
      <c r="E192" s="3">
        <v>366</v>
      </c>
      <c r="F192" s="26">
        <f>F191*$F$2</f>
        <v>6357.7800000000007</v>
      </c>
      <c r="G192" s="15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x14ac:dyDescent="0.25">
      <c r="A193" s="88"/>
      <c r="C193" s="25">
        <v>42366</v>
      </c>
      <c r="D193" s="25">
        <v>42731</v>
      </c>
      <c r="E193" s="3">
        <v>366</v>
      </c>
      <c r="F193" s="26">
        <f>F192</f>
        <v>6357.7800000000007</v>
      </c>
      <c r="G193" s="15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15" customHeight="1" x14ac:dyDescent="0.25">
      <c r="A194" s="88"/>
      <c r="B194" s="3" t="s">
        <v>123</v>
      </c>
      <c r="C194" s="25">
        <v>41657</v>
      </c>
      <c r="D194" s="25">
        <v>42021</v>
      </c>
      <c r="E194" s="3">
        <v>366</v>
      </c>
      <c r="F194" s="26">
        <v>4890.6000000000004</v>
      </c>
      <c r="H194" s="26">
        <v>187.58</v>
      </c>
      <c r="I194" s="26">
        <v>375.17</v>
      </c>
      <c r="J194" s="26">
        <v>415.37</v>
      </c>
      <c r="K194" s="26">
        <v>401.97</v>
      </c>
      <c r="L194" s="26">
        <v>415.37</v>
      </c>
      <c r="M194" s="26">
        <v>401.97</v>
      </c>
      <c r="N194" s="26">
        <v>415.37</v>
      </c>
      <c r="O194" s="26">
        <v>415.37</v>
      </c>
      <c r="T194" s="26">
        <f>SUM(H194:S194)</f>
        <v>3028.17</v>
      </c>
    </row>
    <row r="195" spans="1:20" x14ac:dyDescent="0.25">
      <c r="A195" s="88"/>
      <c r="C195" s="25">
        <v>42022</v>
      </c>
      <c r="D195" s="25">
        <v>42386</v>
      </c>
      <c r="E195" s="3">
        <v>366</v>
      </c>
      <c r="F195" s="26">
        <f>F194*$F$2</f>
        <v>6357.7800000000007</v>
      </c>
      <c r="G195" s="15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15" customHeight="1" x14ac:dyDescent="0.25">
      <c r="A196" s="88"/>
      <c r="B196" s="3" t="s">
        <v>124</v>
      </c>
      <c r="C196" s="25">
        <v>41874</v>
      </c>
      <c r="D196" s="25">
        <v>42238</v>
      </c>
      <c r="E196" s="3">
        <v>366</v>
      </c>
      <c r="F196" s="26">
        <v>6019.2</v>
      </c>
      <c r="O196" s="26">
        <v>148.41999999999999</v>
      </c>
      <c r="T196" s="26">
        <f>SUM(H196:S196)</f>
        <v>148.41999999999999</v>
      </c>
    </row>
    <row r="197" spans="1:20" x14ac:dyDescent="0.25">
      <c r="A197" s="88"/>
      <c r="C197" s="25">
        <v>42239</v>
      </c>
      <c r="D197" s="25">
        <v>42604</v>
      </c>
      <c r="E197" s="3">
        <v>366</v>
      </c>
      <c r="F197" s="26">
        <f>F196*$F$2</f>
        <v>7824.96</v>
      </c>
      <c r="G197" s="15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15" customHeight="1" x14ac:dyDescent="0.25">
      <c r="A198" s="88"/>
      <c r="B198" s="3" t="s">
        <v>125</v>
      </c>
      <c r="C198" s="25">
        <v>41527</v>
      </c>
      <c r="D198" s="25">
        <v>41891</v>
      </c>
      <c r="E198" s="3">
        <v>366</v>
      </c>
      <c r="F198" s="26">
        <v>7524</v>
      </c>
      <c r="H198" s="26">
        <v>639.02</v>
      </c>
      <c r="I198" s="26">
        <v>577.17999999999995</v>
      </c>
      <c r="J198" s="26">
        <v>639.02</v>
      </c>
      <c r="K198" s="26">
        <v>618.41</v>
      </c>
      <c r="L198" s="26">
        <v>639.02</v>
      </c>
      <c r="M198" s="26">
        <v>618.41</v>
      </c>
      <c r="N198" s="26">
        <v>639.02</v>
      </c>
      <c r="O198" s="26">
        <v>639.02</v>
      </c>
      <c r="T198" s="26">
        <f>SUM(H198:S198)</f>
        <v>5009.1000000000004</v>
      </c>
    </row>
    <row r="199" spans="1:20" ht="15" customHeight="1" x14ac:dyDescent="0.25">
      <c r="A199" s="88"/>
      <c r="C199" s="25">
        <v>41892</v>
      </c>
      <c r="D199" s="25">
        <v>42256</v>
      </c>
      <c r="E199" s="3">
        <v>366</v>
      </c>
      <c r="F199" s="26">
        <f>F198</f>
        <v>7524</v>
      </c>
      <c r="G199" s="15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x14ac:dyDescent="0.25">
      <c r="A200" s="88"/>
      <c r="C200" s="25">
        <v>42257</v>
      </c>
      <c r="D200" s="25">
        <v>42622</v>
      </c>
      <c r="E200" s="3">
        <v>366</v>
      </c>
      <c r="F200" s="26">
        <f>F199*$F$2</f>
        <v>9781.2000000000007</v>
      </c>
      <c r="G200" s="15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15" customHeight="1" x14ac:dyDescent="0.25">
      <c r="A201" s="89"/>
      <c r="B201" s="4" t="s">
        <v>126</v>
      </c>
      <c r="C201" s="25">
        <v>41891</v>
      </c>
      <c r="D201" s="25">
        <v>42255</v>
      </c>
      <c r="E201" s="3">
        <v>366</v>
      </c>
      <c r="F201" s="26">
        <v>7524</v>
      </c>
      <c r="G201" s="15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x14ac:dyDescent="0.25">
      <c r="A202" s="29"/>
      <c r="B202" s="4"/>
      <c r="C202" s="25">
        <v>42256</v>
      </c>
      <c r="D202" s="25">
        <v>42621</v>
      </c>
      <c r="E202" s="3">
        <v>366</v>
      </c>
      <c r="F202" s="26">
        <f>F201*$F$2</f>
        <v>9781.2000000000007</v>
      </c>
      <c r="G202" s="15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15" customHeight="1" x14ac:dyDescent="0.25">
      <c r="A203" s="87" t="s">
        <v>127</v>
      </c>
      <c r="B203" s="4" t="s">
        <v>128</v>
      </c>
      <c r="C203" s="25">
        <v>41652</v>
      </c>
      <c r="D203" s="25">
        <v>42016</v>
      </c>
      <c r="E203" s="3">
        <v>366</v>
      </c>
      <c r="F203" s="26">
        <v>6019.2</v>
      </c>
      <c r="H203" s="26">
        <v>313.33</v>
      </c>
      <c r="I203" s="26">
        <v>461.75</v>
      </c>
      <c r="J203" s="26">
        <v>511.22</v>
      </c>
      <c r="K203" s="26">
        <v>494.73</v>
      </c>
      <c r="L203" s="26">
        <v>511.22</v>
      </c>
      <c r="M203" s="26">
        <v>494.73</v>
      </c>
      <c r="N203" s="26">
        <v>511.22</v>
      </c>
      <c r="O203" s="26">
        <v>511.22</v>
      </c>
      <c r="T203" s="26">
        <f>SUM(H203:S203)</f>
        <v>3809.42</v>
      </c>
    </row>
    <row r="204" spans="1:20" s="32" customFormat="1" x14ac:dyDescent="0.25">
      <c r="A204" s="88"/>
      <c r="B204" s="4"/>
      <c r="C204" s="25">
        <v>42017</v>
      </c>
      <c r="D204" s="25">
        <v>42381</v>
      </c>
      <c r="E204" s="3">
        <v>366</v>
      </c>
      <c r="F204" s="26">
        <f>F203*$F$2</f>
        <v>7824.96</v>
      </c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5" customHeight="1" x14ac:dyDescent="0.25">
      <c r="A205" s="88"/>
      <c r="B205" s="3" t="s">
        <v>129</v>
      </c>
      <c r="C205" s="25">
        <v>41636</v>
      </c>
      <c r="D205" s="25">
        <v>42000</v>
      </c>
      <c r="E205" s="3">
        <v>366</v>
      </c>
      <c r="F205" s="26">
        <v>4890.6000000000004</v>
      </c>
      <c r="H205" s="26">
        <v>415.37</v>
      </c>
      <c r="I205" s="26">
        <v>375.17</v>
      </c>
      <c r="J205" s="26">
        <v>415.37</v>
      </c>
      <c r="K205" s="26">
        <v>401.97</v>
      </c>
      <c r="L205" s="26">
        <v>415.37</v>
      </c>
      <c r="M205" s="26">
        <v>401.97</v>
      </c>
      <c r="N205" s="26">
        <v>415.37</v>
      </c>
      <c r="O205" s="26">
        <v>415.37</v>
      </c>
      <c r="T205" s="26">
        <f>SUM(H205:S205)</f>
        <v>3255.96</v>
      </c>
    </row>
    <row r="206" spans="1:20" s="32" customFormat="1" ht="15" customHeight="1" x14ac:dyDescent="0.25">
      <c r="A206" s="88"/>
      <c r="B206" s="4"/>
      <c r="C206" s="25">
        <v>42001</v>
      </c>
      <c r="D206" s="25">
        <v>42365</v>
      </c>
      <c r="E206" s="3">
        <v>366</v>
      </c>
      <c r="F206" s="26">
        <f>F205*$F$2</f>
        <v>6357.7800000000007</v>
      </c>
      <c r="G206" s="3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s="32" customFormat="1" x14ac:dyDescent="0.25">
      <c r="A207" s="88"/>
      <c r="B207" s="4"/>
      <c r="C207" s="25">
        <v>42366</v>
      </c>
      <c r="D207" s="25">
        <v>42731</v>
      </c>
      <c r="E207" s="3">
        <v>366</v>
      </c>
      <c r="F207" s="33">
        <f>F206</f>
        <v>6357.7800000000007</v>
      </c>
      <c r="G207" s="3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ht="15" customHeight="1" x14ac:dyDescent="0.25">
      <c r="A208" s="88"/>
      <c r="B208" s="3" t="s">
        <v>130</v>
      </c>
      <c r="C208" s="25">
        <v>41657</v>
      </c>
      <c r="D208" s="25">
        <v>42021</v>
      </c>
      <c r="E208" s="3">
        <v>366</v>
      </c>
      <c r="F208" s="26">
        <v>6224.4</v>
      </c>
      <c r="H208" s="26">
        <v>238.74</v>
      </c>
      <c r="I208" s="26">
        <v>477.49</v>
      </c>
      <c r="J208" s="26">
        <v>528.65</v>
      </c>
      <c r="K208" s="26">
        <v>511.59</v>
      </c>
      <c r="L208" s="26">
        <v>528.65</v>
      </c>
      <c r="M208" s="26">
        <v>511.59</v>
      </c>
      <c r="N208" s="26">
        <v>528.65</v>
      </c>
      <c r="O208" s="26">
        <v>528.65</v>
      </c>
      <c r="T208" s="26">
        <f>SUM(H208:S208)</f>
        <v>3854.01</v>
      </c>
    </row>
    <row r="209" spans="1:20" s="32" customFormat="1" x14ac:dyDescent="0.25">
      <c r="A209" s="88"/>
      <c r="B209" s="4"/>
      <c r="C209" s="25">
        <v>42022</v>
      </c>
      <c r="D209" s="25">
        <v>42386</v>
      </c>
      <c r="E209" s="3">
        <v>366</v>
      </c>
      <c r="F209" s="26">
        <f>F208*$F$2</f>
        <v>8091.72</v>
      </c>
      <c r="G209" s="3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1:20" ht="15" customHeight="1" x14ac:dyDescent="0.25">
      <c r="A210" s="88"/>
      <c r="B210" s="3" t="s">
        <v>131</v>
      </c>
      <c r="C210" s="25">
        <v>41570</v>
      </c>
      <c r="D210" s="25">
        <v>41934</v>
      </c>
      <c r="E210" s="3">
        <v>366</v>
      </c>
      <c r="F210" s="26">
        <v>7797.6</v>
      </c>
      <c r="H210" s="26">
        <v>662.26</v>
      </c>
      <c r="I210" s="26">
        <v>598.16999999999996</v>
      </c>
      <c r="J210" s="26">
        <v>662.26</v>
      </c>
      <c r="K210" s="26">
        <v>640.9</v>
      </c>
      <c r="L210" s="26">
        <v>662.26</v>
      </c>
      <c r="M210" s="26">
        <v>640.9</v>
      </c>
      <c r="N210" s="26">
        <v>662.26</v>
      </c>
      <c r="O210" s="26">
        <v>662.26</v>
      </c>
      <c r="T210" s="26">
        <f>SUM(H210:S210)</f>
        <v>5191.2699999999995</v>
      </c>
    </row>
    <row r="211" spans="1:20" s="32" customFormat="1" ht="15" customHeight="1" x14ac:dyDescent="0.25">
      <c r="A211" s="88"/>
      <c r="B211" s="4"/>
      <c r="C211" s="25">
        <v>41935</v>
      </c>
      <c r="D211" s="25">
        <v>42299</v>
      </c>
      <c r="E211" s="3">
        <v>366</v>
      </c>
      <c r="F211" s="26">
        <f>F210*$F$2</f>
        <v>10136.880000000001</v>
      </c>
      <c r="G211" s="3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1:20" s="32" customFormat="1" x14ac:dyDescent="0.25">
      <c r="A212" s="88"/>
      <c r="B212" s="4"/>
      <c r="C212" s="25">
        <v>42300</v>
      </c>
      <c r="D212" s="25">
        <v>42665</v>
      </c>
      <c r="E212" s="3">
        <v>366</v>
      </c>
      <c r="F212" s="33">
        <f>F211</f>
        <v>10136.880000000001</v>
      </c>
      <c r="G212" s="3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1:20" ht="15" customHeight="1" x14ac:dyDescent="0.25">
      <c r="A213" s="88"/>
      <c r="B213" s="3" t="s">
        <v>132</v>
      </c>
      <c r="C213" s="25">
        <v>41877</v>
      </c>
      <c r="D213" s="25">
        <v>42241</v>
      </c>
      <c r="E213" s="3">
        <v>366</v>
      </c>
      <c r="F213" s="26">
        <v>8208</v>
      </c>
      <c r="O213" s="26">
        <v>134.93</v>
      </c>
      <c r="T213" s="26">
        <f>SUM(H213:S213)</f>
        <v>134.93</v>
      </c>
    </row>
    <row r="214" spans="1:20" s="32" customFormat="1" x14ac:dyDescent="0.25">
      <c r="A214" s="88"/>
      <c r="B214" s="4"/>
      <c r="C214" s="25">
        <v>42242</v>
      </c>
      <c r="D214" s="25">
        <v>42607</v>
      </c>
      <c r="E214" s="3">
        <v>366</v>
      </c>
      <c r="F214" s="26">
        <f>F213*$F$2</f>
        <v>10670.4</v>
      </c>
      <c r="G214" s="3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1:20" ht="15" customHeight="1" x14ac:dyDescent="0.25">
      <c r="A215" s="88"/>
      <c r="B215" s="3" t="s">
        <v>133</v>
      </c>
      <c r="C215" s="25">
        <v>41543</v>
      </c>
      <c r="D215" s="25">
        <v>41907</v>
      </c>
      <c r="E215" s="3">
        <v>366</v>
      </c>
      <c r="F215" s="26">
        <v>6771.6</v>
      </c>
      <c r="H215" s="26">
        <v>575.12</v>
      </c>
      <c r="I215" s="26">
        <v>519.47</v>
      </c>
      <c r="J215" s="26">
        <v>575.12</v>
      </c>
      <c r="K215" s="26">
        <v>556.57000000000005</v>
      </c>
      <c r="L215" s="26">
        <v>575.12</v>
      </c>
      <c r="M215" s="26">
        <v>556.57000000000005</v>
      </c>
      <c r="N215" s="26">
        <v>575.12</v>
      </c>
      <c r="O215" s="26">
        <v>575.12</v>
      </c>
      <c r="T215" s="26">
        <f>SUM(H215:S215)</f>
        <v>4508.21</v>
      </c>
    </row>
    <row r="216" spans="1:20" s="32" customFormat="1" ht="15" customHeight="1" x14ac:dyDescent="0.25">
      <c r="A216" s="88"/>
      <c r="B216" s="4"/>
      <c r="C216" s="25">
        <v>41908</v>
      </c>
      <c r="D216" s="25">
        <v>42272</v>
      </c>
      <c r="E216" s="3">
        <v>366</v>
      </c>
      <c r="F216" s="33">
        <f>F215</f>
        <v>6771.6</v>
      </c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1:20" s="32" customFormat="1" x14ac:dyDescent="0.25">
      <c r="A217" s="89"/>
      <c r="B217" s="4" t="s">
        <v>229</v>
      </c>
      <c r="C217" s="25">
        <v>42273</v>
      </c>
      <c r="D217" s="25">
        <v>42638</v>
      </c>
      <c r="E217" s="3">
        <v>366</v>
      </c>
      <c r="F217" s="26">
        <f>F216*$F$2</f>
        <v>8803.08</v>
      </c>
      <c r="G217" s="3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1:20" ht="15" customHeight="1" x14ac:dyDescent="0.25">
      <c r="A218" s="87" t="s">
        <v>134</v>
      </c>
      <c r="B218" s="3" t="s">
        <v>135</v>
      </c>
      <c r="C218" s="25">
        <v>41573</v>
      </c>
      <c r="D218" s="25">
        <v>41937</v>
      </c>
      <c r="E218" s="3">
        <v>366</v>
      </c>
      <c r="F218" s="26">
        <v>7660.8</v>
      </c>
      <c r="H218" s="26">
        <v>650.64</v>
      </c>
      <c r="I218" s="26">
        <v>587.67999999999995</v>
      </c>
      <c r="J218" s="26">
        <v>650.64</v>
      </c>
      <c r="K218" s="26">
        <v>629.65</v>
      </c>
      <c r="L218" s="26">
        <v>650.64</v>
      </c>
      <c r="M218" s="26">
        <v>629.65</v>
      </c>
      <c r="N218" s="26">
        <v>650.64</v>
      </c>
      <c r="O218" s="26">
        <v>650.64</v>
      </c>
      <c r="T218" s="26">
        <f>SUM(H218:S218)</f>
        <v>5100.18</v>
      </c>
    </row>
    <row r="219" spans="1:20" s="32" customFormat="1" ht="15" customHeight="1" x14ac:dyDescent="0.25">
      <c r="A219" s="88"/>
      <c r="B219" s="4"/>
      <c r="C219" s="25">
        <v>41938</v>
      </c>
      <c r="D219" s="25">
        <v>42302</v>
      </c>
      <c r="E219" s="3">
        <v>366</v>
      </c>
      <c r="F219" s="26">
        <f>F218*$F$2</f>
        <v>9959.0400000000009</v>
      </c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1:20" s="32" customFormat="1" x14ac:dyDescent="0.25">
      <c r="A220" s="88"/>
      <c r="B220" s="4"/>
      <c r="C220" s="25">
        <v>42303</v>
      </c>
      <c r="D220" s="25">
        <v>42668</v>
      </c>
      <c r="E220" s="3">
        <v>366</v>
      </c>
      <c r="F220" s="33">
        <f>F219</f>
        <v>9959.0400000000009</v>
      </c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1:20" ht="15" customHeight="1" x14ac:dyDescent="0.25">
      <c r="A221" s="88"/>
      <c r="B221" s="3" t="s">
        <v>136</v>
      </c>
      <c r="C221" s="25">
        <v>41629</v>
      </c>
      <c r="D221" s="25">
        <v>41993</v>
      </c>
      <c r="E221" s="3">
        <v>366</v>
      </c>
      <c r="F221" s="26">
        <v>5266.8</v>
      </c>
      <c r="H221" s="26">
        <v>447.32</v>
      </c>
      <c r="I221" s="26">
        <v>404.03</v>
      </c>
      <c r="J221" s="26">
        <v>447.32</v>
      </c>
      <c r="K221" s="26">
        <v>432.89</v>
      </c>
      <c r="L221" s="26">
        <v>447.32</v>
      </c>
      <c r="M221" s="26">
        <v>432.89</v>
      </c>
      <c r="N221" s="26">
        <v>447.32</v>
      </c>
      <c r="O221" s="26">
        <v>447.32</v>
      </c>
      <c r="T221" s="26">
        <f>SUM(H221:S221)</f>
        <v>3506.4100000000003</v>
      </c>
    </row>
    <row r="222" spans="1:20" s="32" customFormat="1" ht="15" customHeight="1" x14ac:dyDescent="0.25">
      <c r="A222" s="88"/>
      <c r="B222" s="4"/>
      <c r="C222" s="25">
        <v>41994</v>
      </c>
      <c r="D222" s="25">
        <v>42358</v>
      </c>
      <c r="E222" s="3">
        <v>366</v>
      </c>
      <c r="F222" s="26">
        <f>F221*$F$2</f>
        <v>6846.84</v>
      </c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1:20" s="32" customFormat="1" x14ac:dyDescent="0.25">
      <c r="A223" s="88"/>
      <c r="B223" s="4"/>
      <c r="C223" s="25">
        <v>42359</v>
      </c>
      <c r="D223" s="25">
        <v>42724</v>
      </c>
      <c r="E223" s="3">
        <v>366</v>
      </c>
      <c r="F223" s="33">
        <f>F222</f>
        <v>6846.84</v>
      </c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1:20" ht="15" customHeight="1" x14ac:dyDescent="0.25">
      <c r="A224" s="88"/>
      <c r="B224" s="3" t="s">
        <v>137</v>
      </c>
      <c r="C224" s="25">
        <v>41612</v>
      </c>
      <c r="D224" s="25">
        <v>41976</v>
      </c>
      <c r="E224" s="3">
        <v>366</v>
      </c>
      <c r="F224" s="26">
        <v>7147.8</v>
      </c>
      <c r="H224" s="26">
        <v>607.07000000000005</v>
      </c>
      <c r="I224" s="26">
        <v>548.32000000000005</v>
      </c>
      <c r="J224" s="26">
        <v>607.07000000000005</v>
      </c>
      <c r="K224" s="26">
        <v>587.49</v>
      </c>
      <c r="L224" s="26">
        <v>607.07000000000005</v>
      </c>
      <c r="M224" s="26">
        <v>587.49</v>
      </c>
      <c r="N224" s="26">
        <v>607.07000000000005</v>
      </c>
      <c r="O224" s="26">
        <v>607.07000000000005</v>
      </c>
      <c r="T224" s="26">
        <f>SUM(H224:S224)</f>
        <v>4758.6499999999996</v>
      </c>
    </row>
    <row r="225" spans="1:20" s="32" customFormat="1" ht="15" customHeight="1" x14ac:dyDescent="0.25">
      <c r="A225" s="88"/>
      <c r="B225" s="4"/>
      <c r="C225" s="25">
        <v>41977</v>
      </c>
      <c r="D225" s="25">
        <v>42341</v>
      </c>
      <c r="E225" s="3">
        <v>366</v>
      </c>
      <c r="F225" s="26">
        <f>F224*$F$2</f>
        <v>9292.1400000000012</v>
      </c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1:20" s="32" customFormat="1" x14ac:dyDescent="0.25">
      <c r="A226" s="89"/>
      <c r="B226" s="4"/>
      <c r="C226" s="25">
        <v>42342</v>
      </c>
      <c r="D226" s="25">
        <v>42707</v>
      </c>
      <c r="E226" s="3">
        <v>366</v>
      </c>
      <c r="F226" s="33">
        <f>F225</f>
        <v>9292.1400000000012</v>
      </c>
      <c r="G226" s="30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1:20" ht="15" customHeight="1" x14ac:dyDescent="0.25">
      <c r="A227" s="87" t="s">
        <v>138</v>
      </c>
      <c r="B227" s="3" t="s">
        <v>139</v>
      </c>
      <c r="C227" s="25">
        <v>41573</v>
      </c>
      <c r="D227" s="25">
        <v>41937</v>
      </c>
      <c r="E227" s="3">
        <v>366</v>
      </c>
      <c r="F227" s="26">
        <v>7660.8</v>
      </c>
      <c r="H227" s="26">
        <v>650.64</v>
      </c>
      <c r="I227" s="26">
        <v>587.67999999999995</v>
      </c>
      <c r="J227" s="26">
        <v>650.64</v>
      </c>
      <c r="K227" s="26">
        <v>629.65</v>
      </c>
      <c r="L227" s="26">
        <v>650.64</v>
      </c>
      <c r="M227" s="26">
        <v>629.65</v>
      </c>
      <c r="N227" s="26">
        <v>650.64</v>
      </c>
      <c r="O227" s="26">
        <v>650.64</v>
      </c>
      <c r="T227" s="26">
        <f>SUM(H227:S227)</f>
        <v>5100.18</v>
      </c>
    </row>
    <row r="228" spans="1:20" s="32" customFormat="1" ht="15" customHeight="1" x14ac:dyDescent="0.25">
      <c r="A228" s="88"/>
      <c r="B228" s="4"/>
      <c r="C228" s="25">
        <v>41938</v>
      </c>
      <c r="D228" s="25">
        <v>42302</v>
      </c>
      <c r="E228" s="3">
        <v>366</v>
      </c>
      <c r="F228" s="26">
        <f>F227*$F$2</f>
        <v>9959.0400000000009</v>
      </c>
      <c r="G228" s="30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1:20" s="32" customFormat="1" x14ac:dyDescent="0.25">
      <c r="A229" s="88"/>
      <c r="B229" s="4"/>
      <c r="C229" s="25">
        <v>42303</v>
      </c>
      <c r="D229" s="25">
        <v>42668</v>
      </c>
      <c r="E229" s="3">
        <v>366</v>
      </c>
      <c r="F229" s="33">
        <f>F228</f>
        <v>9959.0400000000009</v>
      </c>
      <c r="G229" s="30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1:20" ht="15" customHeight="1" x14ac:dyDescent="0.25">
      <c r="A230" s="88"/>
      <c r="B230" s="3" t="s">
        <v>140</v>
      </c>
      <c r="C230" s="25">
        <v>41629</v>
      </c>
      <c r="D230" s="25">
        <v>41993</v>
      </c>
      <c r="E230" s="3">
        <v>366</v>
      </c>
      <c r="F230" s="26">
        <v>5266.8</v>
      </c>
      <c r="H230" s="26">
        <v>447.32</v>
      </c>
      <c r="I230" s="26">
        <v>404.03</v>
      </c>
      <c r="J230" s="26">
        <v>447.32</v>
      </c>
      <c r="K230" s="26">
        <v>432.89</v>
      </c>
      <c r="L230" s="26">
        <v>447.32</v>
      </c>
      <c r="M230" s="26">
        <v>432.89</v>
      </c>
      <c r="N230" s="26">
        <v>447.32</v>
      </c>
      <c r="O230" s="26">
        <v>447.32</v>
      </c>
      <c r="T230" s="26">
        <f>SUM(H230:S230)</f>
        <v>3506.4100000000003</v>
      </c>
    </row>
    <row r="231" spans="1:20" s="32" customFormat="1" ht="15" customHeight="1" x14ac:dyDescent="0.25">
      <c r="A231" s="88"/>
      <c r="B231" s="4"/>
      <c r="C231" s="25">
        <v>41994</v>
      </c>
      <c r="D231" s="25">
        <v>42358</v>
      </c>
      <c r="E231" s="3">
        <v>366</v>
      </c>
      <c r="F231" s="26">
        <f>F230*$F$2</f>
        <v>6846.84</v>
      </c>
      <c r="G231" s="30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1:20" s="32" customFormat="1" x14ac:dyDescent="0.25">
      <c r="A232" s="88"/>
      <c r="B232" s="4"/>
      <c r="C232" s="25">
        <v>42359</v>
      </c>
      <c r="D232" s="25">
        <v>42724</v>
      </c>
      <c r="E232" s="3">
        <v>366</v>
      </c>
      <c r="F232" s="33">
        <f>F231</f>
        <v>6846.84</v>
      </c>
      <c r="G232" s="30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1:20" ht="15" customHeight="1" x14ac:dyDescent="0.25">
      <c r="A233" s="88"/>
      <c r="B233" s="3" t="s">
        <v>141</v>
      </c>
      <c r="C233" s="25">
        <v>41606</v>
      </c>
      <c r="D233" s="25">
        <v>41970</v>
      </c>
      <c r="E233" s="3">
        <v>366</v>
      </c>
      <c r="F233" s="26">
        <v>7147.8</v>
      </c>
      <c r="H233" s="26">
        <v>607.07000000000005</v>
      </c>
      <c r="I233" s="26">
        <v>548.32000000000005</v>
      </c>
      <c r="J233" s="26">
        <v>607.07000000000005</v>
      </c>
      <c r="K233" s="26">
        <v>587.49</v>
      </c>
      <c r="L233" s="26">
        <v>607.07000000000005</v>
      </c>
      <c r="M233" s="26">
        <v>587.49</v>
      </c>
      <c r="N233" s="26">
        <v>607.07000000000005</v>
      </c>
      <c r="O233" s="26">
        <v>607.07000000000005</v>
      </c>
      <c r="T233" s="26">
        <f>SUM(H233:S233)</f>
        <v>4758.6499999999996</v>
      </c>
    </row>
    <row r="234" spans="1:20" ht="15" customHeight="1" x14ac:dyDescent="0.25">
      <c r="A234" s="88"/>
      <c r="C234" s="25">
        <v>41971</v>
      </c>
      <c r="D234" s="25">
        <v>42335</v>
      </c>
      <c r="E234" s="3">
        <v>366</v>
      </c>
      <c r="F234" s="26">
        <f>F233*$F$2</f>
        <v>9292.1400000000012</v>
      </c>
      <c r="G234" s="15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5">
      <c r="A235" s="88"/>
      <c r="C235" s="25">
        <v>42336</v>
      </c>
      <c r="D235" s="25">
        <v>42701</v>
      </c>
      <c r="E235" s="3">
        <v>366</v>
      </c>
      <c r="F235" s="26">
        <f>F234</f>
        <v>9292.1400000000012</v>
      </c>
      <c r="G235" s="15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15" customHeight="1" x14ac:dyDescent="0.25">
      <c r="A236" s="88"/>
      <c r="B236" s="3" t="s">
        <v>142</v>
      </c>
      <c r="C236" s="25">
        <v>41877</v>
      </c>
      <c r="D236" s="25">
        <v>42241</v>
      </c>
      <c r="E236" s="3">
        <v>366</v>
      </c>
      <c r="F236" s="26">
        <v>8208</v>
      </c>
      <c r="O236" s="26">
        <v>134.93</v>
      </c>
      <c r="T236" s="26">
        <f>SUM(H236:S236)</f>
        <v>134.93</v>
      </c>
    </row>
    <row r="237" spans="1:20" x14ac:dyDescent="0.25">
      <c r="A237" s="89"/>
      <c r="C237" s="25">
        <v>42242</v>
      </c>
      <c r="D237" s="25">
        <v>42607</v>
      </c>
      <c r="E237" s="3">
        <v>366</v>
      </c>
      <c r="F237" s="26">
        <f>F236*$F$2</f>
        <v>10670.4</v>
      </c>
      <c r="G237" s="15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ht="15" customHeight="1" x14ac:dyDescent="0.25">
      <c r="A238" s="87" t="s">
        <v>143</v>
      </c>
      <c r="B238" s="3" t="s">
        <v>144</v>
      </c>
      <c r="C238" s="25">
        <v>41573</v>
      </c>
      <c r="D238" s="25">
        <v>41937</v>
      </c>
      <c r="E238" s="3">
        <v>366</v>
      </c>
      <c r="F238" s="26">
        <v>7660.8</v>
      </c>
      <c r="H238" s="26">
        <v>650.64</v>
      </c>
      <c r="I238" s="26">
        <v>587.67999999999995</v>
      </c>
      <c r="J238" s="26">
        <v>650.64</v>
      </c>
      <c r="K238" s="26">
        <v>629.65</v>
      </c>
      <c r="L238" s="26">
        <v>650.64</v>
      </c>
      <c r="M238" s="26">
        <v>629.65</v>
      </c>
      <c r="N238" s="26">
        <v>650.64</v>
      </c>
      <c r="O238" s="26">
        <v>650.64</v>
      </c>
      <c r="T238" s="26">
        <f>SUM(H238:S238)</f>
        <v>5100.18</v>
      </c>
    </row>
    <row r="239" spans="1:20" ht="15" customHeight="1" x14ac:dyDescent="0.25">
      <c r="A239" s="88"/>
      <c r="C239" s="25">
        <v>41938</v>
      </c>
      <c r="D239" s="25">
        <v>42302</v>
      </c>
      <c r="E239" s="3">
        <v>366</v>
      </c>
      <c r="F239" s="26">
        <f>F238*$F$2</f>
        <v>9959.0400000000009</v>
      </c>
      <c r="G239" s="15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5">
      <c r="A240" s="88"/>
      <c r="C240" s="25">
        <v>42303</v>
      </c>
      <c r="D240" s="25">
        <v>42668</v>
      </c>
      <c r="E240" s="3">
        <v>366</v>
      </c>
      <c r="F240" s="26">
        <f>F239</f>
        <v>9959.0400000000009</v>
      </c>
      <c r="G240" s="15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ht="15" customHeight="1" x14ac:dyDescent="0.25">
      <c r="A241" s="88"/>
      <c r="B241" s="4" t="s">
        <v>145</v>
      </c>
      <c r="C241" s="25">
        <v>41891</v>
      </c>
      <c r="D241" s="25">
        <v>42255</v>
      </c>
      <c r="E241" s="3">
        <v>366</v>
      </c>
      <c r="F241" s="26">
        <v>7524</v>
      </c>
      <c r="G241" s="15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5">
      <c r="A242" s="88"/>
      <c r="B242" s="4"/>
      <c r="C242" s="25">
        <v>42256</v>
      </c>
      <c r="D242" s="25">
        <v>42621</v>
      </c>
      <c r="E242" s="3">
        <v>366</v>
      </c>
      <c r="F242" s="26">
        <f>F241*$F$2</f>
        <v>9781.2000000000007</v>
      </c>
      <c r="G242" s="15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5" customHeight="1" x14ac:dyDescent="0.25">
      <c r="A243" s="88"/>
      <c r="B243" s="3" t="s">
        <v>146</v>
      </c>
      <c r="C243" s="25">
        <v>41570</v>
      </c>
      <c r="D243" s="25">
        <v>41934</v>
      </c>
      <c r="E243" s="3">
        <v>366</v>
      </c>
      <c r="F243" s="26">
        <v>7797.6</v>
      </c>
      <c r="H243" s="26">
        <v>662.26</v>
      </c>
      <c r="I243" s="26">
        <v>598.16999999999996</v>
      </c>
      <c r="J243" s="26">
        <v>662.26</v>
      </c>
      <c r="K243" s="26">
        <v>640.9</v>
      </c>
      <c r="L243" s="26">
        <v>662.26</v>
      </c>
      <c r="M243" s="26">
        <v>640.9</v>
      </c>
      <c r="N243" s="26">
        <v>662.26</v>
      </c>
      <c r="O243" s="26">
        <v>662.26</v>
      </c>
      <c r="T243" s="26">
        <f>SUM(H243:S243)</f>
        <v>5191.2699999999995</v>
      </c>
    </row>
    <row r="244" spans="1:20" ht="15" customHeight="1" x14ac:dyDescent="0.25">
      <c r="A244" s="88"/>
      <c r="C244" s="25">
        <v>41935</v>
      </c>
      <c r="D244" s="25">
        <v>42299</v>
      </c>
      <c r="E244" s="3">
        <v>366</v>
      </c>
      <c r="F244" s="26">
        <f>F243*$F$2</f>
        <v>10136.880000000001</v>
      </c>
      <c r="G244" s="15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5">
      <c r="A245" s="88"/>
      <c r="C245" s="25">
        <v>42300</v>
      </c>
      <c r="D245" s="25">
        <v>42665</v>
      </c>
      <c r="E245" s="3">
        <v>366</v>
      </c>
      <c r="F245" s="26">
        <f>F244</f>
        <v>10136.880000000001</v>
      </c>
      <c r="G245" s="15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15" customHeight="1" x14ac:dyDescent="0.25">
      <c r="A246" s="88"/>
      <c r="B246" s="3" t="s">
        <v>147</v>
      </c>
      <c r="C246" s="25">
        <v>41636</v>
      </c>
      <c r="D246" s="25">
        <v>42000</v>
      </c>
      <c r="E246" s="3">
        <v>366</v>
      </c>
      <c r="F246" s="26">
        <v>4890.6000000000004</v>
      </c>
      <c r="H246" s="26">
        <v>415.37</v>
      </c>
      <c r="I246" s="26">
        <v>375.17</v>
      </c>
      <c r="J246" s="26">
        <v>415.37</v>
      </c>
      <c r="K246" s="26">
        <v>401.97</v>
      </c>
      <c r="L246" s="26">
        <v>415.37</v>
      </c>
      <c r="M246" s="26">
        <v>401.97</v>
      </c>
      <c r="N246" s="26">
        <v>415.37</v>
      </c>
      <c r="O246" s="26">
        <v>415.37</v>
      </c>
      <c r="T246" s="26">
        <f>SUM(H246:S246)</f>
        <v>3255.96</v>
      </c>
    </row>
    <row r="247" spans="1:20" ht="15" customHeight="1" x14ac:dyDescent="0.25">
      <c r="A247" s="88"/>
      <c r="C247" s="25">
        <v>42001</v>
      </c>
      <c r="D247" s="25">
        <v>42365</v>
      </c>
      <c r="E247" s="3">
        <v>366</v>
      </c>
      <c r="F247" s="26">
        <f>F246*$F$2</f>
        <v>6357.7800000000007</v>
      </c>
      <c r="G247" s="15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5">
      <c r="A248" s="88"/>
      <c r="C248" s="25">
        <v>42366</v>
      </c>
      <c r="D248" s="25">
        <v>42731</v>
      </c>
      <c r="E248" s="3">
        <v>366</v>
      </c>
      <c r="F248" s="26">
        <f>F247</f>
        <v>6357.7800000000007</v>
      </c>
      <c r="G248" s="15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5" customHeight="1" x14ac:dyDescent="0.25">
      <c r="A249" s="88"/>
      <c r="B249" s="3" t="s">
        <v>148</v>
      </c>
      <c r="C249" s="25">
        <v>41527</v>
      </c>
      <c r="D249" s="25">
        <v>41891</v>
      </c>
      <c r="E249" s="3">
        <v>366</v>
      </c>
      <c r="F249" s="26">
        <v>7524</v>
      </c>
      <c r="H249" s="26">
        <v>639.02</v>
      </c>
      <c r="I249" s="26">
        <v>577.17999999999995</v>
      </c>
      <c r="J249" s="26">
        <v>639.02</v>
      </c>
      <c r="K249" s="26">
        <v>618.41</v>
      </c>
      <c r="L249" s="26">
        <v>639.02</v>
      </c>
      <c r="M249" s="26">
        <v>618.41</v>
      </c>
      <c r="N249" s="26">
        <v>639.02</v>
      </c>
      <c r="O249" s="26">
        <v>639.02</v>
      </c>
      <c r="T249" s="26">
        <f>SUM(H249:S249)</f>
        <v>5009.1000000000004</v>
      </c>
    </row>
    <row r="250" spans="1:20" ht="15" customHeight="1" x14ac:dyDescent="0.25">
      <c r="A250" s="88"/>
      <c r="C250" s="25">
        <v>41892</v>
      </c>
      <c r="D250" s="25">
        <v>42256</v>
      </c>
      <c r="E250" s="3">
        <v>366</v>
      </c>
      <c r="F250" s="26">
        <f>F249</f>
        <v>7524</v>
      </c>
      <c r="G250" s="15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5">
      <c r="A251" s="88"/>
      <c r="C251" s="25">
        <v>42257</v>
      </c>
      <c r="D251" s="25">
        <v>42622</v>
      </c>
      <c r="E251" s="3">
        <v>366</v>
      </c>
      <c r="F251" s="26">
        <f>F250*$F$2</f>
        <v>9781.2000000000007</v>
      </c>
      <c r="G251" s="15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ht="15" customHeight="1" x14ac:dyDescent="0.25">
      <c r="A252" s="88"/>
      <c r="B252" s="3" t="s">
        <v>149</v>
      </c>
      <c r="C252" s="25">
        <v>41543</v>
      </c>
      <c r="D252" s="25">
        <v>41907</v>
      </c>
      <c r="E252" s="3">
        <v>366</v>
      </c>
      <c r="F252" s="26">
        <v>6771.6</v>
      </c>
      <c r="H252" s="26">
        <v>575.12</v>
      </c>
      <c r="I252" s="26">
        <v>519.47</v>
      </c>
      <c r="J252" s="26">
        <v>575.12</v>
      </c>
      <c r="K252" s="26">
        <v>556.57000000000005</v>
      </c>
      <c r="L252" s="26">
        <v>575.12</v>
      </c>
      <c r="M252" s="26">
        <v>556.57000000000005</v>
      </c>
      <c r="N252" s="26">
        <v>575.12</v>
      </c>
      <c r="O252" s="26">
        <v>575.12</v>
      </c>
      <c r="T252" s="26">
        <f>SUM(H252:S252)</f>
        <v>4508.21</v>
      </c>
    </row>
    <row r="253" spans="1:20" ht="15" customHeight="1" x14ac:dyDescent="0.25">
      <c r="A253" s="88"/>
      <c r="C253" s="25">
        <v>41908</v>
      </c>
      <c r="D253" s="25">
        <v>42272</v>
      </c>
      <c r="E253" s="3">
        <v>366</v>
      </c>
      <c r="F253" s="26">
        <f>F252</f>
        <v>6771.6</v>
      </c>
      <c r="G253" s="15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x14ac:dyDescent="0.25">
      <c r="A254" s="89"/>
      <c r="C254" s="25">
        <v>42273</v>
      </c>
      <c r="D254" s="25">
        <v>42638</v>
      </c>
      <c r="E254" s="3">
        <v>366</v>
      </c>
      <c r="F254" s="26">
        <f>F253*$F$2</f>
        <v>8803.08</v>
      </c>
      <c r="G254" s="15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ht="15" customHeight="1" x14ac:dyDescent="0.25">
      <c r="A255" s="87" t="s">
        <v>23</v>
      </c>
      <c r="B255" s="3" t="s">
        <v>150</v>
      </c>
      <c r="C255" s="25">
        <v>41652</v>
      </c>
      <c r="D255" s="25">
        <v>42016</v>
      </c>
      <c r="E255" s="3">
        <v>366</v>
      </c>
      <c r="F255" s="26">
        <v>6019.2</v>
      </c>
      <c r="H255" s="26">
        <v>313.33</v>
      </c>
      <c r="I255" s="26">
        <v>461.75</v>
      </c>
      <c r="J255" s="26">
        <v>511.22</v>
      </c>
      <c r="K255" s="26">
        <v>494.73</v>
      </c>
      <c r="L255" s="26">
        <v>511.22</v>
      </c>
      <c r="M255" s="26">
        <v>494.73</v>
      </c>
      <c r="N255" s="26">
        <v>511.22</v>
      </c>
      <c r="O255" s="26">
        <v>511.22</v>
      </c>
      <c r="T255" s="26">
        <f>SUM(H255:S255)</f>
        <v>3809.42</v>
      </c>
    </row>
    <row r="256" spans="1:20" x14ac:dyDescent="0.25">
      <c r="A256" s="88"/>
      <c r="C256" s="25">
        <v>42017</v>
      </c>
      <c r="D256" s="25">
        <v>42381</v>
      </c>
      <c r="E256" s="3">
        <v>366</v>
      </c>
      <c r="F256" s="26">
        <f>F255*$F$2</f>
        <v>7824.96</v>
      </c>
      <c r="G256" s="15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ht="15" customHeight="1" x14ac:dyDescent="0.25">
      <c r="A257" s="88"/>
      <c r="B257" s="3" t="s">
        <v>151</v>
      </c>
      <c r="C257" s="25">
        <v>41636</v>
      </c>
      <c r="D257" s="25">
        <v>42000</v>
      </c>
      <c r="E257" s="3">
        <v>366</v>
      </c>
      <c r="F257" s="26">
        <v>4890.6000000000004</v>
      </c>
      <c r="H257" s="26">
        <v>415.37</v>
      </c>
      <c r="I257" s="26">
        <v>375.17</v>
      </c>
      <c r="J257" s="26">
        <v>415.37</v>
      </c>
      <c r="K257" s="26">
        <v>401.97</v>
      </c>
      <c r="L257" s="26">
        <v>415.37</v>
      </c>
      <c r="M257" s="26">
        <v>401.97</v>
      </c>
      <c r="N257" s="26">
        <v>415.37</v>
      </c>
      <c r="O257" s="26">
        <v>415.37</v>
      </c>
      <c r="T257" s="26">
        <f>SUM(H257:S257)</f>
        <v>3255.96</v>
      </c>
    </row>
    <row r="258" spans="1:20" ht="15" customHeight="1" x14ac:dyDescent="0.25">
      <c r="A258" s="88"/>
      <c r="C258" s="25">
        <v>42001</v>
      </c>
      <c r="D258" s="25">
        <v>42365</v>
      </c>
      <c r="E258" s="3">
        <v>366</v>
      </c>
      <c r="F258" s="26">
        <f>F257*$F$2</f>
        <v>6357.7800000000007</v>
      </c>
      <c r="G258" s="15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5">
      <c r="A259" s="88"/>
      <c r="C259" s="25">
        <v>42366</v>
      </c>
      <c r="D259" s="25">
        <v>42731</v>
      </c>
      <c r="E259" s="3">
        <v>366</v>
      </c>
      <c r="F259" s="26">
        <f>F258</f>
        <v>6357.7800000000007</v>
      </c>
      <c r="G259" s="15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ht="15" customHeight="1" x14ac:dyDescent="0.25">
      <c r="A260" s="88"/>
      <c r="B260" s="3" t="s">
        <v>152</v>
      </c>
      <c r="C260" s="25">
        <v>41630</v>
      </c>
      <c r="D260" s="25">
        <v>41994</v>
      </c>
      <c r="E260" s="3">
        <v>366</v>
      </c>
      <c r="F260" s="26">
        <v>6224.4</v>
      </c>
      <c r="H260" s="26">
        <v>528.65</v>
      </c>
      <c r="I260" s="26">
        <v>477.49</v>
      </c>
      <c r="J260" s="26">
        <v>528.65</v>
      </c>
      <c r="K260" s="26">
        <v>511.59</v>
      </c>
      <c r="L260" s="26">
        <v>528.65</v>
      </c>
      <c r="M260" s="26">
        <v>511.59</v>
      </c>
      <c r="N260" s="26">
        <v>528.65</v>
      </c>
      <c r="O260" s="26">
        <v>528.65</v>
      </c>
      <c r="T260" s="26">
        <f>SUM(H260:S260)</f>
        <v>4143.92</v>
      </c>
    </row>
    <row r="261" spans="1:20" ht="15" customHeight="1" x14ac:dyDescent="0.25">
      <c r="A261" s="88"/>
      <c r="C261" s="25">
        <v>41995</v>
      </c>
      <c r="D261" s="25">
        <v>42359</v>
      </c>
      <c r="E261" s="3">
        <v>366</v>
      </c>
      <c r="F261" s="26">
        <f>F260*$F$2</f>
        <v>8091.72</v>
      </c>
      <c r="G261" s="15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88"/>
      <c r="C262" s="25">
        <v>42360</v>
      </c>
      <c r="D262" s="25">
        <v>42725</v>
      </c>
      <c r="E262" s="3">
        <v>366</v>
      </c>
      <c r="F262" s="26">
        <f>F261</f>
        <v>8091.72</v>
      </c>
      <c r="G262" s="15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ht="15" customHeight="1" x14ac:dyDescent="0.25">
      <c r="A263" s="88"/>
      <c r="B263" s="3" t="s">
        <v>153</v>
      </c>
      <c r="C263" s="25">
        <v>41657</v>
      </c>
      <c r="D263" s="25">
        <v>42021</v>
      </c>
      <c r="E263" s="3">
        <v>366</v>
      </c>
      <c r="F263" s="26">
        <v>4890.6000000000004</v>
      </c>
      <c r="H263" s="26">
        <v>187.58</v>
      </c>
      <c r="I263" s="26">
        <v>375.17</v>
      </c>
      <c r="J263" s="26">
        <v>415.37</v>
      </c>
      <c r="K263" s="26">
        <v>401.97</v>
      </c>
      <c r="L263" s="26">
        <v>415.37</v>
      </c>
      <c r="M263" s="26">
        <v>401.97</v>
      </c>
      <c r="N263" s="26">
        <v>415.37</v>
      </c>
      <c r="O263" s="26">
        <v>415.37</v>
      </c>
      <c r="T263" s="26">
        <f>SUM(H263:S263)</f>
        <v>3028.17</v>
      </c>
    </row>
    <row r="264" spans="1:20" x14ac:dyDescent="0.25">
      <c r="A264" s="88"/>
      <c r="C264" s="25">
        <v>42022</v>
      </c>
      <c r="D264" s="25">
        <v>42386</v>
      </c>
      <c r="E264" s="3">
        <v>366</v>
      </c>
      <c r="F264" s="26">
        <f>F263*$F$2</f>
        <v>6357.7800000000007</v>
      </c>
      <c r="G264" s="15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ht="15" customHeight="1" x14ac:dyDescent="0.25">
      <c r="A265" s="88"/>
      <c r="B265" s="3" t="s">
        <v>154</v>
      </c>
      <c r="C265" s="25">
        <v>41592</v>
      </c>
      <c r="D265" s="25">
        <v>41956</v>
      </c>
      <c r="E265" s="3">
        <v>366</v>
      </c>
      <c r="F265" s="26">
        <v>7147.8</v>
      </c>
      <c r="H265" s="26">
        <v>607.07000000000005</v>
      </c>
      <c r="I265" s="26">
        <v>548.32000000000005</v>
      </c>
      <c r="J265" s="26">
        <v>607.07000000000005</v>
      </c>
      <c r="K265" s="26">
        <v>587.49</v>
      </c>
      <c r="L265" s="26">
        <v>607.07000000000005</v>
      </c>
      <c r="M265" s="26">
        <v>587.49</v>
      </c>
      <c r="N265" s="26">
        <v>607.07000000000005</v>
      </c>
      <c r="O265" s="26">
        <v>607.07000000000005</v>
      </c>
      <c r="T265" s="26">
        <f>SUM(H265:S265)</f>
        <v>4758.6499999999996</v>
      </c>
    </row>
    <row r="266" spans="1:20" ht="15" customHeight="1" x14ac:dyDescent="0.25">
      <c r="A266" s="88"/>
      <c r="C266" s="25">
        <v>41957</v>
      </c>
      <c r="D266" s="25">
        <v>42321</v>
      </c>
      <c r="E266" s="3">
        <v>366</v>
      </c>
      <c r="F266" s="26">
        <f>F265*$F$2</f>
        <v>9292.1400000000012</v>
      </c>
      <c r="G266" s="15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5">
      <c r="A267" s="88"/>
      <c r="C267" s="25">
        <v>42322</v>
      </c>
      <c r="D267" s="25">
        <v>42687</v>
      </c>
      <c r="E267" s="3">
        <v>366</v>
      </c>
      <c r="F267" s="26">
        <f>F266</f>
        <v>9292.1400000000012</v>
      </c>
      <c r="G267" s="15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15" customHeight="1" x14ac:dyDescent="0.25">
      <c r="A268" s="88"/>
      <c r="B268" s="3" t="s">
        <v>155</v>
      </c>
      <c r="C268" s="25">
        <v>41877</v>
      </c>
      <c r="D268" s="25">
        <v>42241</v>
      </c>
      <c r="E268" s="3">
        <v>366</v>
      </c>
      <c r="F268" s="26">
        <v>8208</v>
      </c>
      <c r="O268" s="26">
        <v>134.93</v>
      </c>
      <c r="T268" s="26">
        <f>SUM(H268:S268)</f>
        <v>134.93</v>
      </c>
    </row>
    <row r="269" spans="1:20" x14ac:dyDescent="0.25">
      <c r="A269" s="88"/>
      <c r="C269" s="25">
        <v>42242</v>
      </c>
      <c r="D269" s="25">
        <v>42607</v>
      </c>
      <c r="E269" s="3">
        <v>366</v>
      </c>
      <c r="F269" s="26">
        <f>F268*$F$2</f>
        <v>10670.4</v>
      </c>
      <c r="G269" s="15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ht="15" customHeight="1" x14ac:dyDescent="0.25">
      <c r="A270" s="88"/>
      <c r="B270" s="3" t="s">
        <v>156</v>
      </c>
      <c r="C270" s="25">
        <v>41592</v>
      </c>
      <c r="D270" s="25">
        <v>41956</v>
      </c>
      <c r="E270" s="3">
        <v>366</v>
      </c>
      <c r="F270" s="26">
        <v>7147.8</v>
      </c>
      <c r="H270" s="26">
        <v>607.07000000000005</v>
      </c>
      <c r="I270" s="26">
        <v>548.32000000000005</v>
      </c>
      <c r="J270" s="26">
        <v>607.07000000000005</v>
      </c>
      <c r="K270" s="26">
        <v>587.49</v>
      </c>
      <c r="L270" s="26">
        <v>607.07000000000005</v>
      </c>
      <c r="M270" s="26">
        <v>587.49</v>
      </c>
      <c r="N270" s="26">
        <v>607.07000000000005</v>
      </c>
      <c r="O270" s="26">
        <v>607.07000000000005</v>
      </c>
      <c r="T270" s="26">
        <f>SUM(H270:S270)</f>
        <v>4758.6499999999996</v>
      </c>
    </row>
    <row r="271" spans="1:20" ht="15" customHeight="1" x14ac:dyDescent="0.25">
      <c r="A271" s="88"/>
      <c r="C271" s="25">
        <v>41957</v>
      </c>
      <c r="D271" s="25">
        <v>42321</v>
      </c>
      <c r="E271" s="3">
        <v>366</v>
      </c>
      <c r="F271" s="26">
        <f>F270*$F$2</f>
        <v>9292.1400000000012</v>
      </c>
      <c r="G271" s="15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25">
      <c r="A272" s="89"/>
      <c r="C272" s="25">
        <v>42322</v>
      </c>
      <c r="D272" s="25">
        <v>42687</v>
      </c>
      <c r="E272" s="3">
        <v>366</v>
      </c>
      <c r="F272" s="26">
        <f>F271</f>
        <v>9292.1400000000012</v>
      </c>
      <c r="G272" s="15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ht="15" customHeight="1" x14ac:dyDescent="0.25">
      <c r="A273" s="87" t="s">
        <v>21</v>
      </c>
      <c r="B273" s="3" t="s">
        <v>157</v>
      </c>
      <c r="C273" s="25">
        <v>41652</v>
      </c>
      <c r="D273" s="25">
        <v>42016</v>
      </c>
      <c r="E273" s="3">
        <v>366</v>
      </c>
      <c r="F273" s="26">
        <v>6019.2</v>
      </c>
      <c r="H273" s="26">
        <v>313.33</v>
      </c>
      <c r="I273" s="26">
        <v>461.75</v>
      </c>
      <c r="J273" s="26">
        <v>511.22</v>
      </c>
      <c r="K273" s="26">
        <v>494.73</v>
      </c>
      <c r="L273" s="26">
        <v>511.22</v>
      </c>
      <c r="M273" s="26">
        <v>494.73</v>
      </c>
      <c r="N273" s="26">
        <v>511.22</v>
      </c>
      <c r="O273" s="26">
        <v>511.22</v>
      </c>
      <c r="T273" s="26">
        <f>SUM(H273:S273)</f>
        <v>3809.42</v>
      </c>
    </row>
    <row r="274" spans="1:20" x14ac:dyDescent="0.25">
      <c r="A274" s="88"/>
      <c r="C274" s="25">
        <v>42017</v>
      </c>
      <c r="D274" s="25">
        <v>42381</v>
      </c>
      <c r="E274" s="3">
        <v>366</v>
      </c>
      <c r="F274" s="26">
        <f>F273*$F$2</f>
        <v>7824.96</v>
      </c>
      <c r="G274" s="15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ht="15" customHeight="1" x14ac:dyDescent="0.25">
      <c r="A275" s="88"/>
      <c r="B275" s="3" t="s">
        <v>158</v>
      </c>
      <c r="C275" s="25">
        <v>41592</v>
      </c>
      <c r="D275" s="25">
        <v>41956</v>
      </c>
      <c r="E275" s="3">
        <v>366</v>
      </c>
      <c r="F275" s="26">
        <v>7147.8</v>
      </c>
      <c r="H275" s="26">
        <v>607.07000000000005</v>
      </c>
      <c r="I275" s="26">
        <v>548.32000000000005</v>
      </c>
      <c r="J275" s="26">
        <v>607.07000000000005</v>
      </c>
      <c r="K275" s="26">
        <v>587.49</v>
      </c>
      <c r="L275" s="26">
        <v>607.07000000000005</v>
      </c>
      <c r="M275" s="26">
        <v>587.49</v>
      </c>
      <c r="N275" s="26">
        <v>607.07000000000005</v>
      </c>
      <c r="O275" s="26">
        <v>607.07000000000005</v>
      </c>
      <c r="T275" s="26">
        <f>SUM(H275:S275)</f>
        <v>4758.6499999999996</v>
      </c>
    </row>
    <row r="276" spans="1:20" ht="15" customHeight="1" x14ac:dyDescent="0.25">
      <c r="A276" s="88"/>
      <c r="C276" s="25">
        <v>41957</v>
      </c>
      <c r="D276" s="25">
        <v>42321</v>
      </c>
      <c r="E276" s="3">
        <v>366</v>
      </c>
      <c r="F276" s="26">
        <f>F275*$F$2</f>
        <v>9292.1400000000012</v>
      </c>
      <c r="G276" s="15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5">
      <c r="A277" s="88"/>
      <c r="C277" s="25">
        <v>42322</v>
      </c>
      <c r="D277" s="25">
        <v>42687</v>
      </c>
      <c r="E277" s="3">
        <v>366</v>
      </c>
      <c r="F277" s="26">
        <f>F276</f>
        <v>9292.1400000000012</v>
      </c>
      <c r="G277" s="15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ht="15" customHeight="1" x14ac:dyDescent="0.25">
      <c r="A278" s="88"/>
      <c r="B278" s="3" t="s">
        <v>159</v>
      </c>
      <c r="C278" s="25">
        <v>41527</v>
      </c>
      <c r="D278" s="25">
        <v>41891</v>
      </c>
      <c r="E278" s="3">
        <v>366</v>
      </c>
      <c r="F278" s="26">
        <v>7524</v>
      </c>
      <c r="H278" s="26">
        <v>639.02</v>
      </c>
      <c r="I278" s="26">
        <v>577.17999999999995</v>
      </c>
      <c r="J278" s="26">
        <v>639.02</v>
      </c>
      <c r="K278" s="26">
        <v>618.41</v>
      </c>
      <c r="L278" s="26">
        <v>639.02</v>
      </c>
      <c r="M278" s="26">
        <v>618.41</v>
      </c>
      <c r="N278" s="26">
        <v>639.02</v>
      </c>
      <c r="O278" s="26">
        <v>639.02</v>
      </c>
      <c r="T278" s="26">
        <f>SUM(H278:S278)</f>
        <v>5009.1000000000004</v>
      </c>
    </row>
    <row r="279" spans="1:20" ht="15" customHeight="1" x14ac:dyDescent="0.25">
      <c r="A279" s="88"/>
      <c r="C279" s="25">
        <v>41892</v>
      </c>
      <c r="D279" s="25">
        <v>42256</v>
      </c>
      <c r="E279" s="3">
        <v>366</v>
      </c>
      <c r="F279" s="26">
        <f>F278</f>
        <v>7524</v>
      </c>
      <c r="G279" s="15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5">
      <c r="A280" s="88"/>
      <c r="C280" s="25">
        <v>42257</v>
      </c>
      <c r="D280" s="25">
        <v>42622</v>
      </c>
      <c r="E280" s="3">
        <v>366</v>
      </c>
      <c r="F280" s="26">
        <f>F279*$F$2</f>
        <v>9781.2000000000007</v>
      </c>
      <c r="G280" s="15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15" customHeight="1" x14ac:dyDescent="0.25">
      <c r="A281" s="88"/>
      <c r="B281" s="3" t="s">
        <v>160</v>
      </c>
      <c r="C281" s="25">
        <v>41636</v>
      </c>
      <c r="D281" s="25">
        <v>42000</v>
      </c>
      <c r="E281" s="3">
        <v>366</v>
      </c>
      <c r="F281" s="26">
        <v>4890.6000000000004</v>
      </c>
      <c r="H281" s="26">
        <v>415.37</v>
      </c>
      <c r="I281" s="26">
        <v>375.17</v>
      </c>
      <c r="J281" s="26">
        <v>415.37</v>
      </c>
      <c r="K281" s="26">
        <v>401.97</v>
      </c>
      <c r="L281" s="26">
        <v>415.37</v>
      </c>
      <c r="M281" s="26">
        <v>401.97</v>
      </c>
      <c r="N281" s="26">
        <v>415.37</v>
      </c>
      <c r="O281" s="26">
        <v>415.37</v>
      </c>
      <c r="T281" s="26">
        <f>SUM(H281:S281)</f>
        <v>3255.96</v>
      </c>
    </row>
    <row r="282" spans="1:20" ht="15" customHeight="1" x14ac:dyDescent="0.25">
      <c r="A282" s="88"/>
      <c r="C282" s="25">
        <v>42001</v>
      </c>
      <c r="D282" s="25">
        <v>42365</v>
      </c>
      <c r="E282" s="3">
        <v>366</v>
      </c>
      <c r="F282" s="26">
        <f>F281*$F$2</f>
        <v>6357.7800000000007</v>
      </c>
      <c r="G282" s="15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5">
      <c r="A283" s="88"/>
      <c r="C283" s="25">
        <v>42366</v>
      </c>
      <c r="D283" s="25">
        <v>42731</v>
      </c>
      <c r="E283" s="3">
        <v>366</v>
      </c>
      <c r="F283" s="26">
        <f>F282</f>
        <v>6357.7800000000007</v>
      </c>
      <c r="G283" s="15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ht="15" customHeight="1" x14ac:dyDescent="0.25">
      <c r="A284" s="88"/>
      <c r="B284" s="3" t="s">
        <v>161</v>
      </c>
      <c r="C284" s="25">
        <v>41877</v>
      </c>
      <c r="D284" s="25">
        <v>42241</v>
      </c>
      <c r="E284" s="3">
        <v>366</v>
      </c>
      <c r="F284" s="26">
        <v>8208</v>
      </c>
      <c r="O284" s="26">
        <v>134.93</v>
      </c>
      <c r="T284" s="26">
        <f>SUM(H284:S284)</f>
        <v>134.93</v>
      </c>
    </row>
    <row r="285" spans="1:20" x14ac:dyDescent="0.25">
      <c r="A285" s="88"/>
      <c r="C285" s="25">
        <v>42242</v>
      </c>
      <c r="D285" s="25">
        <v>42607</v>
      </c>
      <c r="E285" s="3">
        <v>366</v>
      </c>
      <c r="F285" s="26">
        <f>F284*$F$2</f>
        <v>10670.4</v>
      </c>
      <c r="G285" s="15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ht="15" customHeight="1" x14ac:dyDescent="0.25">
      <c r="A286" s="88"/>
      <c r="B286" s="3" t="s">
        <v>162</v>
      </c>
      <c r="C286" s="25">
        <v>41804</v>
      </c>
      <c r="D286" s="25">
        <v>42168</v>
      </c>
      <c r="E286" s="3">
        <v>366</v>
      </c>
      <c r="F286" s="26">
        <v>8208</v>
      </c>
      <c r="M286" s="26">
        <v>382.29</v>
      </c>
      <c r="N286" s="26">
        <v>697.12</v>
      </c>
      <c r="O286" s="26">
        <v>697.12</v>
      </c>
      <c r="T286" s="26">
        <f>SUM(H286:S286)</f>
        <v>1776.5300000000002</v>
      </c>
    </row>
    <row r="287" spans="1:20" x14ac:dyDescent="0.25">
      <c r="A287" s="88"/>
      <c r="C287" s="25">
        <v>42169</v>
      </c>
      <c r="D287" s="25">
        <v>42534</v>
      </c>
      <c r="E287" s="3">
        <v>366</v>
      </c>
      <c r="F287" s="26">
        <f>F286*$F$2</f>
        <v>10670.4</v>
      </c>
      <c r="G287" s="15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ht="15" customHeight="1" x14ac:dyDescent="0.25">
      <c r="A288" s="89"/>
      <c r="B288" s="4" t="s">
        <v>163</v>
      </c>
      <c r="C288" s="25">
        <v>41891</v>
      </c>
      <c r="D288" s="25">
        <v>42255</v>
      </c>
      <c r="E288" s="3">
        <v>366</v>
      </c>
      <c r="F288" s="26">
        <v>7524</v>
      </c>
      <c r="G288" s="15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x14ac:dyDescent="0.25">
      <c r="A289" s="29"/>
      <c r="B289" s="4"/>
      <c r="C289" s="25">
        <v>42256</v>
      </c>
      <c r="D289" s="25">
        <v>42621</v>
      </c>
      <c r="E289" s="3">
        <v>366</v>
      </c>
      <c r="F289" s="26">
        <f>F288*$F$2</f>
        <v>9781.2000000000007</v>
      </c>
      <c r="G289" s="15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ht="15" customHeight="1" x14ac:dyDescent="0.25">
      <c r="A290" s="87" t="s">
        <v>164</v>
      </c>
      <c r="B290" s="3" t="s">
        <v>165</v>
      </c>
      <c r="C290" s="25">
        <v>41573</v>
      </c>
      <c r="D290" s="25">
        <v>41937</v>
      </c>
      <c r="E290" s="3">
        <v>366</v>
      </c>
      <c r="F290" s="26">
        <v>7660.8</v>
      </c>
      <c r="H290" s="26">
        <v>650.64</v>
      </c>
      <c r="I290" s="26">
        <v>587.67999999999995</v>
      </c>
      <c r="J290" s="26">
        <v>650.64</v>
      </c>
      <c r="K290" s="26">
        <v>629.65</v>
      </c>
      <c r="L290" s="26">
        <v>650.64</v>
      </c>
      <c r="M290" s="26">
        <v>629.65</v>
      </c>
      <c r="N290" s="26">
        <v>650.64</v>
      </c>
      <c r="O290" s="26">
        <v>650.64</v>
      </c>
      <c r="T290" s="26">
        <f>SUM(H290:S290)</f>
        <v>5100.18</v>
      </c>
    </row>
    <row r="291" spans="1:20" ht="15" customHeight="1" x14ac:dyDescent="0.25">
      <c r="A291" s="88"/>
      <c r="B291" s="4"/>
      <c r="C291" s="25">
        <v>41938</v>
      </c>
      <c r="D291" s="25">
        <v>42302</v>
      </c>
      <c r="E291" s="3">
        <v>366</v>
      </c>
      <c r="F291" s="26">
        <f>F290*$F$2</f>
        <v>9959.0400000000009</v>
      </c>
      <c r="G291" s="15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x14ac:dyDescent="0.25">
      <c r="A292" s="88"/>
      <c r="B292" s="4"/>
      <c r="C292" s="25">
        <v>42303</v>
      </c>
      <c r="D292" s="25">
        <v>42668</v>
      </c>
      <c r="E292" s="3">
        <v>366</v>
      </c>
      <c r="F292" s="26">
        <f>F291</f>
        <v>9959.0400000000009</v>
      </c>
      <c r="G292" s="15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ht="15" customHeight="1" x14ac:dyDescent="0.25">
      <c r="A293" s="88"/>
      <c r="B293" s="3" t="s">
        <v>166</v>
      </c>
      <c r="C293" s="25">
        <v>41629</v>
      </c>
      <c r="D293" s="25">
        <v>41993</v>
      </c>
      <c r="E293" s="3">
        <v>366</v>
      </c>
      <c r="F293" s="26">
        <v>5266.8</v>
      </c>
      <c r="H293" s="26">
        <v>447.32</v>
      </c>
      <c r="I293" s="26">
        <v>404.03</v>
      </c>
      <c r="J293" s="26">
        <v>447.32</v>
      </c>
      <c r="K293" s="26">
        <v>432.89</v>
      </c>
      <c r="L293" s="26">
        <v>447.32</v>
      </c>
      <c r="M293" s="26">
        <v>432.89</v>
      </c>
      <c r="N293" s="26">
        <v>447.32</v>
      </c>
      <c r="O293" s="26">
        <v>447.32</v>
      </c>
      <c r="T293" s="26">
        <f>SUM(H293:S293)</f>
        <v>3506.4100000000003</v>
      </c>
    </row>
    <row r="294" spans="1:20" ht="15" customHeight="1" x14ac:dyDescent="0.25">
      <c r="A294" s="88"/>
      <c r="B294" s="4"/>
      <c r="C294" s="25">
        <v>41994</v>
      </c>
      <c r="D294" s="25">
        <v>42358</v>
      </c>
      <c r="E294" s="3">
        <v>366</v>
      </c>
      <c r="F294" s="26">
        <f>F293*$F$2</f>
        <v>6846.84</v>
      </c>
      <c r="G294" s="15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x14ac:dyDescent="0.25">
      <c r="A295" s="88"/>
      <c r="B295" s="4"/>
      <c r="C295" s="25">
        <v>42359</v>
      </c>
      <c r="D295" s="25">
        <v>42724</v>
      </c>
      <c r="E295" s="3">
        <v>366</v>
      </c>
      <c r="F295" s="26">
        <f>F294</f>
        <v>6846.84</v>
      </c>
      <c r="G295" s="15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ht="15" customHeight="1" x14ac:dyDescent="0.25">
      <c r="A296" s="88"/>
      <c r="B296" s="3" t="s">
        <v>167</v>
      </c>
      <c r="C296" s="25">
        <v>41636</v>
      </c>
      <c r="D296" s="25">
        <v>42000</v>
      </c>
      <c r="E296" s="3">
        <v>366</v>
      </c>
      <c r="F296" s="26">
        <v>4890.6000000000004</v>
      </c>
      <c r="H296" s="26">
        <v>415.37</v>
      </c>
      <c r="I296" s="26">
        <v>375.17</v>
      </c>
      <c r="J296" s="26">
        <v>415.37</v>
      </c>
      <c r="K296" s="26">
        <v>401.97</v>
      </c>
      <c r="L296" s="26">
        <v>415.37</v>
      </c>
      <c r="M296" s="26">
        <v>401.97</v>
      </c>
      <c r="N296" s="26">
        <v>415.37</v>
      </c>
      <c r="O296" s="26">
        <v>415.37</v>
      </c>
      <c r="T296" s="26">
        <f>SUM(H296:S296)</f>
        <v>3255.96</v>
      </c>
    </row>
    <row r="297" spans="1:20" ht="15" customHeight="1" x14ac:dyDescent="0.25">
      <c r="A297" s="88"/>
      <c r="B297" s="4"/>
      <c r="C297" s="25">
        <v>42001</v>
      </c>
      <c r="D297" s="25">
        <v>42365</v>
      </c>
      <c r="E297" s="3">
        <v>366</v>
      </c>
      <c r="F297" s="26">
        <f>F296*$F$2</f>
        <v>6357.7800000000007</v>
      </c>
      <c r="G297" s="15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x14ac:dyDescent="0.25">
      <c r="A298" s="88"/>
      <c r="B298" s="4"/>
      <c r="C298" s="25">
        <v>42366</v>
      </c>
      <c r="D298" s="25">
        <v>42731</v>
      </c>
      <c r="E298" s="3">
        <v>366</v>
      </c>
      <c r="F298" s="26">
        <f>F297</f>
        <v>6357.7800000000007</v>
      </c>
      <c r="G298" s="15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ht="15" customHeight="1" x14ac:dyDescent="0.25">
      <c r="A299" s="88"/>
      <c r="B299" s="3" t="s">
        <v>168</v>
      </c>
      <c r="C299" s="25">
        <v>41657</v>
      </c>
      <c r="D299" s="25">
        <v>42021</v>
      </c>
      <c r="E299" s="3">
        <v>366</v>
      </c>
      <c r="F299" s="26">
        <v>4890.6000000000004</v>
      </c>
      <c r="H299" s="26">
        <v>187.58</v>
      </c>
      <c r="I299" s="26">
        <v>375.17</v>
      </c>
      <c r="J299" s="26">
        <v>415.37</v>
      </c>
      <c r="K299" s="26">
        <v>401.97</v>
      </c>
      <c r="L299" s="26">
        <v>415.37</v>
      </c>
      <c r="M299" s="26">
        <v>401.97</v>
      </c>
      <c r="N299" s="26">
        <v>415.37</v>
      </c>
      <c r="O299" s="26">
        <v>415.37</v>
      </c>
      <c r="T299" s="26">
        <f>SUM(H299:S299)</f>
        <v>3028.17</v>
      </c>
    </row>
    <row r="300" spans="1:20" x14ac:dyDescent="0.25">
      <c r="A300" s="88"/>
      <c r="C300" s="25">
        <v>42022</v>
      </c>
      <c r="D300" s="25">
        <v>42386</v>
      </c>
      <c r="E300" s="3">
        <v>366</v>
      </c>
      <c r="F300" s="26">
        <f>F299*$F$2</f>
        <v>6357.7800000000007</v>
      </c>
      <c r="G300" s="27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</row>
    <row r="301" spans="1:20" ht="15" customHeight="1" x14ac:dyDescent="0.25">
      <c r="A301" s="88"/>
      <c r="B301" s="3" t="s">
        <v>169</v>
      </c>
      <c r="C301" s="25">
        <v>41891</v>
      </c>
      <c r="D301" s="25">
        <v>42255</v>
      </c>
      <c r="E301" s="3">
        <v>366</v>
      </c>
      <c r="F301" s="26">
        <v>5724</v>
      </c>
      <c r="J301" s="26">
        <v>133.99</v>
      </c>
      <c r="K301" s="26">
        <v>309.20999999999998</v>
      </c>
      <c r="L301" s="26">
        <v>319.51</v>
      </c>
      <c r="M301" s="26">
        <v>309.20999999999998</v>
      </c>
      <c r="N301" s="26">
        <v>319.51</v>
      </c>
      <c r="O301" s="26">
        <v>319.51</v>
      </c>
      <c r="T301" s="26">
        <f>SUM(H301:S301)</f>
        <v>1710.94</v>
      </c>
    </row>
    <row r="302" spans="1:20" x14ac:dyDescent="0.25">
      <c r="A302" s="88"/>
      <c r="C302" s="25">
        <v>42256</v>
      </c>
      <c r="D302" s="25">
        <v>42621</v>
      </c>
      <c r="E302" s="3">
        <v>366</v>
      </c>
      <c r="F302" s="26">
        <f>F301*$F$2</f>
        <v>7441.2</v>
      </c>
      <c r="G302" s="27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</row>
    <row r="303" spans="1:20" ht="15" customHeight="1" x14ac:dyDescent="0.25">
      <c r="A303" s="88"/>
      <c r="B303" s="3" t="s">
        <v>170</v>
      </c>
      <c r="C303" s="25">
        <v>41877</v>
      </c>
      <c r="D303" s="25">
        <v>42241</v>
      </c>
      <c r="E303" s="3">
        <v>366</v>
      </c>
      <c r="F303" s="26">
        <v>8208</v>
      </c>
      <c r="O303" s="26">
        <v>134.93</v>
      </c>
      <c r="T303" s="26">
        <f>SUM(H303:S303)</f>
        <v>134.93</v>
      </c>
    </row>
    <row r="304" spans="1:20" x14ac:dyDescent="0.25">
      <c r="A304" s="88"/>
      <c r="C304" s="25">
        <v>42242</v>
      </c>
      <c r="D304" s="25">
        <v>42607</v>
      </c>
      <c r="E304" s="3">
        <v>366</v>
      </c>
      <c r="F304" s="26">
        <f>F303*$F$2</f>
        <v>10670.4</v>
      </c>
      <c r="G304" s="27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</row>
    <row r="305" spans="1:20" ht="15" customHeight="1" x14ac:dyDescent="0.25">
      <c r="A305" s="88"/>
      <c r="B305" s="3" t="s">
        <v>171</v>
      </c>
      <c r="C305" s="25">
        <v>41611</v>
      </c>
      <c r="D305" s="25">
        <v>41975</v>
      </c>
      <c r="E305" s="3">
        <v>366</v>
      </c>
      <c r="F305" s="26">
        <v>7147.8</v>
      </c>
      <c r="H305" s="26">
        <v>607.07000000000005</v>
      </c>
      <c r="I305" s="26">
        <v>548.32000000000005</v>
      </c>
      <c r="J305" s="26">
        <v>607.07000000000005</v>
      </c>
      <c r="K305" s="26">
        <v>587.49</v>
      </c>
      <c r="L305" s="26">
        <v>607.07000000000005</v>
      </c>
      <c r="M305" s="26">
        <v>587.49</v>
      </c>
      <c r="N305" s="26">
        <v>607.07000000000005</v>
      </c>
      <c r="O305" s="26">
        <v>607.07000000000005</v>
      </c>
      <c r="T305" s="26">
        <f>SUM(H305:S305)</f>
        <v>4758.6499999999996</v>
      </c>
    </row>
    <row r="306" spans="1:20" ht="15" customHeight="1" x14ac:dyDescent="0.25">
      <c r="A306" s="88"/>
      <c r="C306" s="25">
        <v>41976</v>
      </c>
      <c r="D306" s="25">
        <v>42340</v>
      </c>
      <c r="E306" s="3">
        <v>366</v>
      </c>
      <c r="F306" s="26">
        <f>F305*$F$2</f>
        <v>9292.1400000000012</v>
      </c>
      <c r="G306" s="27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</row>
    <row r="307" spans="1:20" x14ac:dyDescent="0.25">
      <c r="A307" s="88"/>
      <c r="C307" s="25">
        <v>42341</v>
      </c>
      <c r="D307" s="25">
        <v>42706</v>
      </c>
      <c r="E307" s="3">
        <v>366</v>
      </c>
      <c r="F307" s="26">
        <f>F306</f>
        <v>9292.1400000000012</v>
      </c>
      <c r="G307" s="27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1:20" ht="15" customHeight="1" x14ac:dyDescent="0.25">
      <c r="A308" s="88"/>
      <c r="B308" s="3" t="s">
        <v>172</v>
      </c>
      <c r="C308" s="25">
        <v>41527</v>
      </c>
      <c r="D308" s="25">
        <v>41891</v>
      </c>
      <c r="E308" s="3">
        <v>366</v>
      </c>
      <c r="F308" s="26">
        <v>7524</v>
      </c>
      <c r="H308" s="26">
        <v>639.02</v>
      </c>
      <c r="I308" s="26">
        <v>577.17999999999995</v>
      </c>
      <c r="J308" s="26">
        <v>639.02</v>
      </c>
      <c r="K308" s="26">
        <v>618.41</v>
      </c>
      <c r="L308" s="26">
        <v>639.02</v>
      </c>
      <c r="M308" s="26">
        <v>618.41</v>
      </c>
      <c r="N308" s="26">
        <v>639.02</v>
      </c>
      <c r="O308" s="26">
        <v>639.02</v>
      </c>
      <c r="T308" s="26">
        <f>SUM(H308:S308)</f>
        <v>5009.1000000000004</v>
      </c>
    </row>
    <row r="309" spans="1:20" ht="15" customHeight="1" x14ac:dyDescent="0.25">
      <c r="A309" s="88"/>
      <c r="C309" s="25">
        <v>41892</v>
      </c>
      <c r="D309" s="25">
        <v>42256</v>
      </c>
      <c r="E309" s="3">
        <v>366</v>
      </c>
      <c r="F309" s="26">
        <f>F308</f>
        <v>7524</v>
      </c>
      <c r="G309" s="27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1:20" x14ac:dyDescent="0.25">
      <c r="A310" s="88"/>
      <c r="C310" s="25">
        <v>42257</v>
      </c>
      <c r="D310" s="25">
        <v>42622</v>
      </c>
      <c r="E310" s="3">
        <v>366</v>
      </c>
      <c r="F310" s="26">
        <f>F309*$F$2</f>
        <v>9781.2000000000007</v>
      </c>
      <c r="G310" s="27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1:20" ht="15" customHeight="1" x14ac:dyDescent="0.25">
      <c r="A311" s="88"/>
      <c r="B311" s="3" t="s">
        <v>173</v>
      </c>
      <c r="C311" s="25">
        <v>41657</v>
      </c>
      <c r="D311" s="25">
        <v>42021</v>
      </c>
      <c r="E311" s="3">
        <v>366</v>
      </c>
      <c r="F311" s="26">
        <v>6224.4</v>
      </c>
      <c r="H311" s="26">
        <v>238.74</v>
      </c>
      <c r="I311" s="26">
        <v>477.49</v>
      </c>
      <c r="J311" s="26">
        <v>528.65</v>
      </c>
      <c r="K311" s="26">
        <v>511.59</v>
      </c>
      <c r="L311" s="26">
        <v>528.65</v>
      </c>
      <c r="M311" s="26">
        <v>511.59</v>
      </c>
      <c r="N311" s="26">
        <v>528.65</v>
      </c>
      <c r="O311" s="26">
        <v>528.65</v>
      </c>
      <c r="T311" s="26">
        <f>SUM(H311:S311)</f>
        <v>3854.01</v>
      </c>
    </row>
    <row r="312" spans="1:20" x14ac:dyDescent="0.25">
      <c r="A312" s="88"/>
      <c r="B312" s="4"/>
      <c r="C312" s="25">
        <v>42022</v>
      </c>
      <c r="D312" s="25">
        <v>42386</v>
      </c>
      <c r="E312" s="3">
        <v>366</v>
      </c>
      <c r="F312" s="26">
        <f>F311*$F$2</f>
        <v>8091.72</v>
      </c>
      <c r="G312" s="15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ht="15" customHeight="1" x14ac:dyDescent="0.25">
      <c r="A313" s="87" t="s">
        <v>174</v>
      </c>
      <c r="B313" s="3" t="s">
        <v>175</v>
      </c>
      <c r="C313" s="25">
        <v>41573</v>
      </c>
      <c r="D313" s="25">
        <v>41937</v>
      </c>
      <c r="E313" s="3">
        <v>366</v>
      </c>
      <c r="F313" s="26">
        <v>7660.8</v>
      </c>
      <c r="H313" s="26">
        <v>650.64</v>
      </c>
      <c r="I313" s="26">
        <v>587.67999999999995</v>
      </c>
      <c r="J313" s="26">
        <v>650.64</v>
      </c>
      <c r="K313" s="26">
        <v>629.65</v>
      </c>
      <c r="L313" s="26">
        <v>650.64</v>
      </c>
      <c r="M313" s="26">
        <v>629.65</v>
      </c>
      <c r="N313" s="26">
        <v>650.64</v>
      </c>
      <c r="O313" s="26">
        <v>650.64</v>
      </c>
      <c r="T313" s="26">
        <f>SUM(H313:S313)</f>
        <v>5100.18</v>
      </c>
    </row>
    <row r="314" spans="1:20" ht="15" customHeight="1" x14ac:dyDescent="0.25">
      <c r="A314" s="88"/>
      <c r="B314" s="4"/>
      <c r="C314" s="25">
        <v>41938</v>
      </c>
      <c r="D314" s="25">
        <v>42302</v>
      </c>
      <c r="E314" s="3">
        <v>366</v>
      </c>
      <c r="F314" s="26">
        <f>F313*$F$2</f>
        <v>9959.0400000000009</v>
      </c>
      <c r="G314" s="15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x14ac:dyDescent="0.25">
      <c r="A315" s="88"/>
      <c r="C315" s="25">
        <v>42303</v>
      </c>
      <c r="D315" s="25">
        <v>42668</v>
      </c>
      <c r="E315" s="3">
        <v>366</v>
      </c>
      <c r="F315" s="26">
        <f>F314</f>
        <v>9959.0400000000009</v>
      </c>
      <c r="G315" s="15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ht="15" customHeight="1" x14ac:dyDescent="0.25">
      <c r="A316" s="88"/>
      <c r="B316" s="3" t="s">
        <v>176</v>
      </c>
      <c r="C316" s="25">
        <v>41877</v>
      </c>
      <c r="D316" s="25">
        <v>42241</v>
      </c>
      <c r="E316" s="3">
        <v>366</v>
      </c>
      <c r="F316" s="26">
        <v>8208</v>
      </c>
      <c r="O316" s="26">
        <v>134.93</v>
      </c>
      <c r="T316" s="26">
        <f>SUM(H316:S316)</f>
        <v>134.93</v>
      </c>
    </row>
    <row r="317" spans="1:20" x14ac:dyDescent="0.25">
      <c r="A317" s="88"/>
      <c r="C317" s="25">
        <v>42242</v>
      </c>
      <c r="D317" s="25">
        <v>42607</v>
      </c>
      <c r="E317" s="3">
        <v>366</v>
      </c>
      <c r="F317" s="26">
        <f>F316*$F$2</f>
        <v>10670.4</v>
      </c>
      <c r="G317" s="15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ht="15" customHeight="1" x14ac:dyDescent="0.25">
      <c r="A318" s="88"/>
      <c r="B318" s="3" t="s">
        <v>177</v>
      </c>
      <c r="C318" s="25">
        <v>41527</v>
      </c>
      <c r="D318" s="25">
        <v>41891</v>
      </c>
      <c r="E318" s="3">
        <v>366</v>
      </c>
      <c r="F318" s="26">
        <v>7524</v>
      </c>
      <c r="H318" s="26">
        <v>639.02</v>
      </c>
      <c r="I318" s="26">
        <v>577.17999999999995</v>
      </c>
      <c r="J318" s="26">
        <v>639.02</v>
      </c>
      <c r="K318" s="26">
        <v>618.41</v>
      </c>
      <c r="L318" s="26">
        <v>639.02</v>
      </c>
      <c r="M318" s="26">
        <v>618.41</v>
      </c>
      <c r="N318" s="26">
        <v>639.02</v>
      </c>
      <c r="O318" s="26">
        <v>639.02</v>
      </c>
      <c r="T318" s="26">
        <f>SUM(H318:S318)</f>
        <v>5009.1000000000004</v>
      </c>
    </row>
    <row r="319" spans="1:20" ht="15" customHeight="1" x14ac:dyDescent="0.25">
      <c r="A319" s="88"/>
      <c r="C319" s="25">
        <v>41892</v>
      </c>
      <c r="D319" s="25">
        <v>42256</v>
      </c>
      <c r="E319" s="3">
        <v>366</v>
      </c>
      <c r="F319" s="26">
        <f>F318*$F$2</f>
        <v>9781.2000000000007</v>
      </c>
      <c r="G319" s="15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x14ac:dyDescent="0.25">
      <c r="A320" s="88"/>
      <c r="C320" s="25">
        <v>42257</v>
      </c>
      <c r="D320" s="25">
        <v>42622</v>
      </c>
      <c r="E320" s="3">
        <v>366</v>
      </c>
      <c r="F320" s="26">
        <f>F319</f>
        <v>9781.2000000000007</v>
      </c>
      <c r="G320" s="15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ht="15" customHeight="1" x14ac:dyDescent="0.25">
      <c r="A321" s="88"/>
      <c r="B321" s="3" t="s">
        <v>178</v>
      </c>
      <c r="C321" s="25">
        <v>41606</v>
      </c>
      <c r="D321" s="25">
        <v>41970</v>
      </c>
      <c r="E321" s="3">
        <v>366</v>
      </c>
      <c r="F321" s="26">
        <v>7147.8</v>
      </c>
      <c r="H321" s="26">
        <v>607.07000000000005</v>
      </c>
      <c r="I321" s="26">
        <v>548.32000000000005</v>
      </c>
      <c r="J321" s="26">
        <v>607.07000000000005</v>
      </c>
      <c r="K321" s="26">
        <v>587.49</v>
      </c>
      <c r="L321" s="26">
        <v>607.07000000000005</v>
      </c>
      <c r="M321" s="26">
        <v>587.49</v>
      </c>
      <c r="N321" s="26">
        <v>607.07000000000005</v>
      </c>
      <c r="O321" s="26">
        <v>607.07000000000005</v>
      </c>
      <c r="T321" s="26">
        <f>SUM(H321:S321)</f>
        <v>4758.6499999999996</v>
      </c>
    </row>
    <row r="322" spans="1:20" ht="15" customHeight="1" x14ac:dyDescent="0.25">
      <c r="A322" s="88"/>
      <c r="C322" s="25">
        <v>41971</v>
      </c>
      <c r="D322" s="25">
        <v>42335</v>
      </c>
      <c r="E322" s="3">
        <v>366</v>
      </c>
      <c r="F322" s="26">
        <f>F321*$F$2</f>
        <v>9292.1400000000012</v>
      </c>
      <c r="G322" s="15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x14ac:dyDescent="0.25">
      <c r="A323" s="89"/>
      <c r="C323" s="25">
        <v>42336</v>
      </c>
      <c r="D323" s="25">
        <v>42701</v>
      </c>
      <c r="E323" s="3">
        <v>366</v>
      </c>
      <c r="F323" s="26">
        <f>F322</f>
        <v>9292.1400000000012</v>
      </c>
      <c r="G323" s="15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ht="15" customHeight="1" x14ac:dyDescent="0.25">
      <c r="A324" s="87" t="s">
        <v>179</v>
      </c>
      <c r="B324" s="3" t="s">
        <v>180</v>
      </c>
      <c r="C324" s="25">
        <v>41573</v>
      </c>
      <c r="D324" s="25">
        <v>41937</v>
      </c>
      <c r="E324" s="3">
        <v>366</v>
      </c>
      <c r="F324" s="26">
        <v>7660.8</v>
      </c>
      <c r="H324" s="26">
        <v>650.64</v>
      </c>
      <c r="I324" s="26">
        <v>587.67999999999995</v>
      </c>
      <c r="J324" s="26">
        <v>650.64</v>
      </c>
      <c r="K324" s="26">
        <v>629.65</v>
      </c>
      <c r="L324" s="26">
        <v>650.64</v>
      </c>
      <c r="M324" s="26">
        <v>629.65</v>
      </c>
      <c r="N324" s="26">
        <v>650.64</v>
      </c>
      <c r="O324" s="26">
        <v>650.64</v>
      </c>
      <c r="T324" s="26">
        <f>SUM(H324:S324)</f>
        <v>5100.18</v>
      </c>
    </row>
    <row r="325" spans="1:20" ht="15" customHeight="1" x14ac:dyDescent="0.25">
      <c r="A325" s="88"/>
      <c r="C325" s="25">
        <v>41938</v>
      </c>
      <c r="D325" s="25">
        <v>42302</v>
      </c>
      <c r="E325" s="3">
        <v>366</v>
      </c>
      <c r="F325" s="26">
        <f>F324*$F$2</f>
        <v>9959.0400000000009</v>
      </c>
      <c r="G325" s="27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1:20" x14ac:dyDescent="0.25">
      <c r="A326" s="88"/>
      <c r="C326" s="25">
        <v>42303</v>
      </c>
      <c r="D326" s="25">
        <v>42668</v>
      </c>
      <c r="E326" s="3">
        <v>366</v>
      </c>
      <c r="F326" s="26">
        <f>F325</f>
        <v>9959.0400000000009</v>
      </c>
      <c r="G326" s="27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1:20" ht="15" customHeight="1" x14ac:dyDescent="0.25">
      <c r="A327" s="88"/>
      <c r="B327" s="3" t="s">
        <v>181</v>
      </c>
      <c r="C327" s="25">
        <v>41629</v>
      </c>
      <c r="D327" s="25">
        <v>41993</v>
      </c>
      <c r="E327" s="3">
        <v>366</v>
      </c>
      <c r="F327" s="26">
        <v>5266.8</v>
      </c>
      <c r="H327" s="26">
        <v>447.32</v>
      </c>
      <c r="I327" s="26">
        <v>404.03</v>
      </c>
      <c r="J327" s="26">
        <v>447.32</v>
      </c>
      <c r="K327" s="26">
        <v>432.89</v>
      </c>
      <c r="L327" s="26">
        <v>447.32</v>
      </c>
      <c r="M327" s="26">
        <v>432.89</v>
      </c>
      <c r="N327" s="26">
        <v>447.32</v>
      </c>
      <c r="O327" s="26">
        <v>447.32</v>
      </c>
      <c r="T327" s="26">
        <f>SUM(H327:S327)</f>
        <v>3506.4100000000003</v>
      </c>
    </row>
    <row r="328" spans="1:20" ht="15" customHeight="1" x14ac:dyDescent="0.25">
      <c r="A328" s="88"/>
      <c r="C328" s="25">
        <v>41994</v>
      </c>
      <c r="D328" s="25">
        <v>42358</v>
      </c>
      <c r="E328" s="3">
        <v>366</v>
      </c>
      <c r="F328" s="26">
        <f>F327*$F$2</f>
        <v>6846.84</v>
      </c>
      <c r="G328" s="27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1:20" x14ac:dyDescent="0.25">
      <c r="A329" s="88"/>
      <c r="C329" s="25">
        <v>42359</v>
      </c>
      <c r="D329" s="25">
        <v>42724</v>
      </c>
      <c r="E329" s="3">
        <v>366</v>
      </c>
      <c r="F329" s="26">
        <f>F328</f>
        <v>6846.84</v>
      </c>
      <c r="G329" s="27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1:20" ht="15" customHeight="1" x14ac:dyDescent="0.25">
      <c r="A330" s="88"/>
      <c r="B330" s="3" t="s">
        <v>182</v>
      </c>
      <c r="C330" s="25">
        <v>41636</v>
      </c>
      <c r="D330" s="25">
        <v>42000</v>
      </c>
      <c r="E330" s="3">
        <v>366</v>
      </c>
      <c r="F330" s="26">
        <v>4890.6000000000004</v>
      </c>
      <c r="H330" s="26">
        <v>415.37</v>
      </c>
      <c r="I330" s="26">
        <v>375.17</v>
      </c>
      <c r="J330" s="26">
        <v>415.37</v>
      </c>
      <c r="K330" s="26">
        <v>401.97</v>
      </c>
      <c r="L330" s="26">
        <v>415.37</v>
      </c>
      <c r="M330" s="26">
        <v>401.97</v>
      </c>
      <c r="N330" s="26">
        <v>415.37</v>
      </c>
      <c r="O330" s="26">
        <v>415.37</v>
      </c>
      <c r="T330" s="26">
        <f>SUM(H330:S330)</f>
        <v>3255.96</v>
      </c>
    </row>
    <row r="331" spans="1:20" ht="15" customHeight="1" x14ac:dyDescent="0.25">
      <c r="A331" s="88"/>
      <c r="C331" s="25">
        <v>42001</v>
      </c>
      <c r="D331" s="25">
        <v>42365</v>
      </c>
      <c r="E331" s="3">
        <v>366</v>
      </c>
      <c r="F331" s="26">
        <f>F330*$F$2</f>
        <v>6357.7800000000007</v>
      </c>
      <c r="G331" s="27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1:20" x14ac:dyDescent="0.25">
      <c r="A332" s="88"/>
      <c r="C332" s="25">
        <v>42366</v>
      </c>
      <c r="D332" s="25">
        <v>42731</v>
      </c>
      <c r="E332" s="3">
        <v>366</v>
      </c>
      <c r="F332" s="26">
        <f>F331</f>
        <v>6357.7800000000007</v>
      </c>
      <c r="G332" s="27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1:20" ht="15" customHeight="1" x14ac:dyDescent="0.25">
      <c r="A333" s="88"/>
      <c r="B333" s="3" t="s">
        <v>183</v>
      </c>
      <c r="C333" s="25">
        <v>41570</v>
      </c>
      <c r="D333" s="25">
        <v>41934</v>
      </c>
      <c r="E333" s="3">
        <v>366</v>
      </c>
      <c r="F333" s="26">
        <v>7797.6</v>
      </c>
      <c r="H333" s="26">
        <v>662.26</v>
      </c>
      <c r="I333" s="26">
        <v>598.16999999999996</v>
      </c>
      <c r="J333" s="26">
        <v>662.26</v>
      </c>
      <c r="K333" s="26">
        <v>640.9</v>
      </c>
      <c r="L333" s="26">
        <v>662.26</v>
      </c>
      <c r="M333" s="26">
        <v>640.9</v>
      </c>
      <c r="N333" s="26">
        <v>662.26</v>
      </c>
      <c r="O333" s="26">
        <v>662.26</v>
      </c>
      <c r="T333" s="26">
        <f>SUM(H333:S333)</f>
        <v>5191.2699999999995</v>
      </c>
    </row>
    <row r="334" spans="1:20" ht="15" customHeight="1" x14ac:dyDescent="0.25">
      <c r="A334" s="88"/>
      <c r="C334" s="25">
        <v>41935</v>
      </c>
      <c r="D334" s="25">
        <v>42299</v>
      </c>
      <c r="E334" s="3">
        <v>366</v>
      </c>
      <c r="F334" s="26">
        <f>F333*$F$2</f>
        <v>10136.880000000001</v>
      </c>
      <c r="G334" s="15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x14ac:dyDescent="0.25">
      <c r="A335" s="88"/>
      <c r="C335" s="25">
        <v>42300</v>
      </c>
      <c r="D335" s="25">
        <v>42665</v>
      </c>
      <c r="E335" s="3">
        <v>366</v>
      </c>
      <c r="F335" s="26">
        <f>F334</f>
        <v>10136.880000000001</v>
      </c>
      <c r="G335" s="15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ht="15" customHeight="1" x14ac:dyDescent="0.25">
      <c r="A336" s="88"/>
      <c r="B336" s="3" t="s">
        <v>184</v>
      </c>
      <c r="C336" s="25">
        <v>41606</v>
      </c>
      <c r="D336" s="25">
        <v>41970</v>
      </c>
      <c r="E336" s="3">
        <v>366</v>
      </c>
      <c r="F336" s="26">
        <v>7147.8</v>
      </c>
      <c r="H336" s="26">
        <v>607.07000000000005</v>
      </c>
      <c r="I336" s="26">
        <v>548.32000000000005</v>
      </c>
      <c r="J336" s="26">
        <v>607.07000000000005</v>
      </c>
      <c r="K336" s="26">
        <v>587.49</v>
      </c>
      <c r="L336" s="26">
        <v>607.07000000000005</v>
      </c>
      <c r="M336" s="26">
        <v>587.49</v>
      </c>
      <c r="N336" s="26">
        <v>607.07000000000005</v>
      </c>
      <c r="O336" s="26">
        <v>607.07000000000005</v>
      </c>
      <c r="T336" s="26">
        <f>SUM(H336:S336)</f>
        <v>4758.6499999999996</v>
      </c>
    </row>
    <row r="337" spans="1:20" ht="15" customHeight="1" x14ac:dyDescent="0.25">
      <c r="A337" s="88"/>
      <c r="C337" s="25">
        <v>41971</v>
      </c>
      <c r="D337" s="25">
        <v>42335</v>
      </c>
      <c r="E337" s="3">
        <v>366</v>
      </c>
      <c r="F337" s="26">
        <f>F336*$F$2</f>
        <v>9292.1400000000012</v>
      </c>
      <c r="G337" s="15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x14ac:dyDescent="0.25">
      <c r="A338" s="89"/>
      <c r="C338" s="25">
        <v>42336</v>
      </c>
      <c r="D338" s="25">
        <v>42701</v>
      </c>
      <c r="E338" s="3">
        <v>366</v>
      </c>
      <c r="F338" s="26">
        <f>F337</f>
        <v>9292.1400000000012</v>
      </c>
      <c r="G338" s="15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ht="15" customHeight="1" x14ac:dyDescent="0.25">
      <c r="A339" s="87" t="s">
        <v>185</v>
      </c>
      <c r="B339" s="3" t="s">
        <v>186</v>
      </c>
      <c r="C339" s="25">
        <v>41611</v>
      </c>
      <c r="D339" s="25">
        <v>41975</v>
      </c>
      <c r="E339" s="3">
        <v>366</v>
      </c>
      <c r="F339" s="26">
        <v>7147.8</v>
      </c>
      <c r="H339" s="26">
        <v>607.07000000000005</v>
      </c>
      <c r="I339" s="26">
        <v>548.32000000000005</v>
      </c>
      <c r="J339" s="26">
        <v>607.07000000000005</v>
      </c>
      <c r="K339" s="26">
        <v>587.49</v>
      </c>
      <c r="L339" s="26">
        <v>607.07000000000005</v>
      </c>
      <c r="M339" s="26">
        <v>587.49</v>
      </c>
      <c r="N339" s="26">
        <v>607.07000000000005</v>
      </c>
      <c r="O339" s="26">
        <v>607.07000000000005</v>
      </c>
      <c r="T339" s="26">
        <f>SUM(H339:S339)</f>
        <v>4758.6499999999996</v>
      </c>
    </row>
    <row r="340" spans="1:20" ht="15" customHeight="1" x14ac:dyDescent="0.25">
      <c r="A340" s="88"/>
      <c r="C340" s="25">
        <v>41976</v>
      </c>
      <c r="D340" s="25">
        <v>42340</v>
      </c>
      <c r="E340" s="3">
        <v>366</v>
      </c>
      <c r="F340" s="26">
        <f>F339*$F$2</f>
        <v>9292.1400000000012</v>
      </c>
      <c r="G340" s="15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x14ac:dyDescent="0.25">
      <c r="A341" s="88"/>
      <c r="C341" s="25">
        <v>42341</v>
      </c>
      <c r="D341" s="25">
        <v>42706</v>
      </c>
      <c r="E341" s="3">
        <v>366</v>
      </c>
      <c r="F341" s="26">
        <f>F340</f>
        <v>9292.1400000000012</v>
      </c>
      <c r="G341" s="15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ht="15" customHeight="1" x14ac:dyDescent="0.25">
      <c r="A342" s="88"/>
      <c r="B342" s="3" t="s">
        <v>187</v>
      </c>
      <c r="C342" s="25">
        <v>41527</v>
      </c>
      <c r="D342" s="25">
        <v>41891</v>
      </c>
      <c r="E342" s="3">
        <v>366</v>
      </c>
      <c r="F342" s="26">
        <v>7524</v>
      </c>
      <c r="H342" s="26">
        <v>639.02</v>
      </c>
      <c r="I342" s="26">
        <v>577.17999999999995</v>
      </c>
      <c r="J342" s="26">
        <v>639.02</v>
      </c>
      <c r="K342" s="26">
        <v>618.41</v>
      </c>
      <c r="L342" s="26">
        <v>639.02</v>
      </c>
      <c r="M342" s="26">
        <v>618.41</v>
      </c>
      <c r="N342" s="26">
        <v>639.02</v>
      </c>
      <c r="O342" s="26">
        <v>639.02</v>
      </c>
      <c r="T342" s="26">
        <f>SUM(H342:S342)</f>
        <v>5009.1000000000004</v>
      </c>
    </row>
    <row r="343" spans="1:20" ht="15" customHeight="1" x14ac:dyDescent="0.25">
      <c r="A343" s="88"/>
      <c r="C343" s="25">
        <v>41892</v>
      </c>
      <c r="D343" s="25">
        <v>42256</v>
      </c>
      <c r="E343" s="3">
        <v>366</v>
      </c>
      <c r="F343" s="26">
        <f>F342</f>
        <v>7524</v>
      </c>
      <c r="G343" s="15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x14ac:dyDescent="0.25">
      <c r="A344" s="88"/>
      <c r="C344" s="25">
        <v>42257</v>
      </c>
      <c r="D344" s="25">
        <v>42622</v>
      </c>
      <c r="E344" s="3">
        <v>366</v>
      </c>
      <c r="F344" s="26">
        <f>F343*$F$2</f>
        <v>9781.2000000000007</v>
      </c>
      <c r="G344" s="15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ht="15" customHeight="1" x14ac:dyDescent="0.25">
      <c r="A345" s="88"/>
      <c r="B345" s="3" t="s">
        <v>188</v>
      </c>
      <c r="C345" s="25">
        <v>41650</v>
      </c>
      <c r="D345" s="25">
        <v>42014</v>
      </c>
      <c r="E345" s="3">
        <v>366</v>
      </c>
      <c r="F345" s="26">
        <v>6771.6</v>
      </c>
      <c r="H345" s="26">
        <v>389.6</v>
      </c>
      <c r="I345" s="26">
        <v>519.47</v>
      </c>
      <c r="J345" s="26">
        <v>575.12</v>
      </c>
      <c r="K345" s="26">
        <v>556.57000000000005</v>
      </c>
      <c r="L345" s="26">
        <v>575.12</v>
      </c>
      <c r="M345" s="26">
        <v>556.57000000000005</v>
      </c>
      <c r="N345" s="26">
        <v>575.12</v>
      </c>
      <c r="O345" s="26">
        <v>575.12</v>
      </c>
      <c r="T345" s="26">
        <f>SUM(H345:S345)</f>
        <v>4322.6900000000005</v>
      </c>
    </row>
    <row r="346" spans="1:20" x14ac:dyDescent="0.25">
      <c r="A346" s="89"/>
      <c r="C346" s="25">
        <v>42015</v>
      </c>
      <c r="D346" s="25">
        <v>42379</v>
      </c>
      <c r="E346" s="3">
        <v>366</v>
      </c>
      <c r="F346" s="26">
        <f>F345*$F$2</f>
        <v>8803.08</v>
      </c>
      <c r="G346" s="15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ht="15" customHeight="1" x14ac:dyDescent="0.25">
      <c r="A347" s="87" t="s">
        <v>189</v>
      </c>
      <c r="B347" s="3" t="s">
        <v>190</v>
      </c>
      <c r="C347" s="25">
        <v>41573</v>
      </c>
      <c r="D347" s="25">
        <v>41937</v>
      </c>
      <c r="E347" s="3">
        <v>366</v>
      </c>
      <c r="F347" s="26">
        <v>7660.8</v>
      </c>
      <c r="H347" s="26">
        <v>650.64</v>
      </c>
      <c r="I347" s="26">
        <v>587.67999999999995</v>
      </c>
      <c r="J347" s="26">
        <v>650.64</v>
      </c>
      <c r="K347" s="26">
        <v>629.65</v>
      </c>
      <c r="L347" s="26">
        <v>650.64</v>
      </c>
      <c r="M347" s="26">
        <v>629.65</v>
      </c>
      <c r="N347" s="26">
        <v>650.64</v>
      </c>
      <c r="O347" s="26">
        <v>650.64</v>
      </c>
      <c r="T347" s="26">
        <f>SUM(H347:S347)</f>
        <v>5100.18</v>
      </c>
    </row>
    <row r="348" spans="1:20" ht="15" customHeight="1" x14ac:dyDescent="0.25">
      <c r="A348" s="88"/>
      <c r="C348" s="25">
        <v>41938</v>
      </c>
      <c r="D348" s="25">
        <v>42302</v>
      </c>
      <c r="E348" s="3">
        <v>366</v>
      </c>
      <c r="F348" s="26">
        <f>F347*$F$2</f>
        <v>9959.0400000000009</v>
      </c>
      <c r="G348" s="15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x14ac:dyDescent="0.25">
      <c r="A349" s="88"/>
      <c r="C349" s="25">
        <v>42303</v>
      </c>
      <c r="D349" s="25">
        <v>42668</v>
      </c>
      <c r="E349" s="3">
        <v>366</v>
      </c>
      <c r="F349" s="26">
        <f>F348</f>
        <v>9959.0400000000009</v>
      </c>
      <c r="G349" s="15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ht="15" customHeight="1" x14ac:dyDescent="0.25">
      <c r="A350" s="88"/>
      <c r="B350" s="3" t="s">
        <v>191</v>
      </c>
      <c r="C350" s="25">
        <v>41636</v>
      </c>
      <c r="D350" s="25">
        <v>42000</v>
      </c>
      <c r="E350" s="3">
        <v>366</v>
      </c>
      <c r="F350" s="26">
        <v>3032.64</v>
      </c>
      <c r="H350" s="26">
        <v>257.57</v>
      </c>
      <c r="I350" s="26">
        <v>232.64</v>
      </c>
      <c r="J350" s="26">
        <v>257.57</v>
      </c>
      <c r="K350" s="26">
        <v>249.26</v>
      </c>
      <c r="L350" s="26">
        <v>257.57</v>
      </c>
      <c r="M350" s="26">
        <v>249.26</v>
      </c>
      <c r="N350" s="26">
        <v>257.57</v>
      </c>
      <c r="O350" s="26">
        <v>257.57</v>
      </c>
      <c r="T350" s="26">
        <f>SUM(H350:S350)</f>
        <v>2019.0099999999998</v>
      </c>
    </row>
    <row r="351" spans="1:20" ht="15" customHeight="1" x14ac:dyDescent="0.25">
      <c r="A351" s="88"/>
      <c r="C351" s="25">
        <v>42001</v>
      </c>
      <c r="D351" s="25">
        <v>42365</v>
      </c>
      <c r="E351" s="3">
        <v>366</v>
      </c>
      <c r="F351" s="26">
        <f>F350*$F$2</f>
        <v>3942.4319999999998</v>
      </c>
      <c r="G351" s="15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x14ac:dyDescent="0.25">
      <c r="A352" s="88"/>
      <c r="C352" s="25">
        <v>42366</v>
      </c>
      <c r="D352" s="25">
        <v>42731</v>
      </c>
      <c r="E352" s="3">
        <v>366</v>
      </c>
      <c r="F352" s="26">
        <f>F351</f>
        <v>3942.4319999999998</v>
      </c>
      <c r="G352" s="15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ht="15" customHeight="1" x14ac:dyDescent="0.25">
      <c r="A353" s="88"/>
      <c r="B353" s="4" t="s">
        <v>192</v>
      </c>
      <c r="C353" s="25">
        <v>41891</v>
      </c>
      <c r="D353" s="25">
        <v>42255</v>
      </c>
      <c r="E353" s="3">
        <v>366</v>
      </c>
      <c r="F353" s="26">
        <v>7524</v>
      </c>
      <c r="G353" s="15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x14ac:dyDescent="0.25">
      <c r="A354" s="88"/>
      <c r="B354" s="4"/>
      <c r="C354" s="25">
        <v>42256</v>
      </c>
      <c r="D354" s="25">
        <v>42621</v>
      </c>
      <c r="E354" s="3">
        <v>366</v>
      </c>
      <c r="F354" s="26">
        <f>F353*$F$2</f>
        <v>9781.2000000000007</v>
      </c>
      <c r="G354" s="15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ht="15" customHeight="1" x14ac:dyDescent="0.25">
      <c r="A355" s="88"/>
      <c r="B355" s="3" t="s">
        <v>193</v>
      </c>
      <c r="C355" s="25">
        <v>41877</v>
      </c>
      <c r="D355" s="25">
        <v>42241</v>
      </c>
      <c r="E355" s="3">
        <v>366</v>
      </c>
      <c r="F355" s="26">
        <v>8208</v>
      </c>
      <c r="O355" s="26">
        <v>134.93</v>
      </c>
      <c r="T355" s="26">
        <f>SUM(H355:S355)</f>
        <v>134.93</v>
      </c>
    </row>
    <row r="356" spans="1:20" x14ac:dyDescent="0.25">
      <c r="A356" s="88"/>
      <c r="C356" s="25">
        <v>42242</v>
      </c>
      <c r="D356" s="25">
        <v>42607</v>
      </c>
      <c r="E356" s="3">
        <v>366</v>
      </c>
      <c r="F356" s="26">
        <f>F355*$F$2</f>
        <v>10670.4</v>
      </c>
      <c r="G356" s="15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ht="15" customHeight="1" x14ac:dyDescent="0.25">
      <c r="A357" s="88"/>
      <c r="B357" s="3" t="s">
        <v>194</v>
      </c>
      <c r="C357" s="25">
        <v>41535</v>
      </c>
      <c r="D357" s="25">
        <v>41899</v>
      </c>
      <c r="E357" s="3">
        <v>366</v>
      </c>
      <c r="F357" s="26">
        <v>6224.4</v>
      </c>
      <c r="H357" s="26">
        <v>528.65</v>
      </c>
      <c r="I357" s="26">
        <v>477.49</v>
      </c>
      <c r="J357" s="26">
        <v>528.65</v>
      </c>
      <c r="K357" s="26">
        <v>511.59</v>
      </c>
      <c r="L357" s="26">
        <v>528.65</v>
      </c>
      <c r="M357" s="26">
        <v>511.59</v>
      </c>
      <c r="N357" s="26">
        <v>528.65</v>
      </c>
      <c r="O357" s="26">
        <v>528.65</v>
      </c>
      <c r="T357" s="26">
        <f>SUM(H357:S357)</f>
        <v>4143.92</v>
      </c>
    </row>
    <row r="358" spans="1:20" ht="15" customHeight="1" x14ac:dyDescent="0.25">
      <c r="A358" s="88"/>
      <c r="C358" s="25">
        <v>41900</v>
      </c>
      <c r="D358" s="25">
        <v>42264</v>
      </c>
      <c r="E358" s="3">
        <v>366</v>
      </c>
      <c r="F358" s="26">
        <f>F357</f>
        <v>6224.4</v>
      </c>
      <c r="G358" s="15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x14ac:dyDescent="0.25">
      <c r="A359" s="88"/>
      <c r="C359" s="25">
        <v>42265</v>
      </c>
      <c r="D359" s="25">
        <v>42630</v>
      </c>
      <c r="E359" s="3">
        <v>366</v>
      </c>
      <c r="F359" s="26">
        <f>F358*$F$2</f>
        <v>8091.72</v>
      </c>
      <c r="G359" s="15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ht="15" customHeight="1" x14ac:dyDescent="0.25">
      <c r="A360" s="88"/>
      <c r="B360" s="3" t="s">
        <v>195</v>
      </c>
      <c r="C360" s="25">
        <v>41543</v>
      </c>
      <c r="D360" s="25">
        <v>41907</v>
      </c>
      <c r="E360" s="3">
        <v>366</v>
      </c>
      <c r="F360" s="26">
        <v>6771.6</v>
      </c>
      <c r="H360" s="26">
        <v>575.12</v>
      </c>
      <c r="I360" s="26">
        <v>519.47</v>
      </c>
      <c r="J360" s="26">
        <v>575.12</v>
      </c>
      <c r="K360" s="26">
        <v>556.57000000000005</v>
      </c>
      <c r="L360" s="26">
        <v>575.12</v>
      </c>
      <c r="M360" s="26">
        <v>556.57000000000005</v>
      </c>
      <c r="N360" s="26">
        <v>575.12</v>
      </c>
      <c r="O360" s="26">
        <v>575.12</v>
      </c>
      <c r="T360" s="26">
        <f>SUM(H360:S360)</f>
        <v>4508.21</v>
      </c>
    </row>
    <row r="361" spans="1:20" ht="15" customHeight="1" x14ac:dyDescent="0.25">
      <c r="A361" s="88"/>
      <c r="C361" s="25">
        <v>41908</v>
      </c>
      <c r="D361" s="25">
        <v>42272</v>
      </c>
      <c r="E361" s="3">
        <v>366</v>
      </c>
      <c r="F361" s="26">
        <f>F360</f>
        <v>6771.6</v>
      </c>
      <c r="G361" s="15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x14ac:dyDescent="0.25">
      <c r="A362" s="89"/>
      <c r="C362" s="25">
        <v>42273</v>
      </c>
      <c r="D362" s="25">
        <v>42638</v>
      </c>
      <c r="E362" s="3">
        <v>366</v>
      </c>
      <c r="F362" s="26">
        <f>F361*$F$2</f>
        <v>8803.08</v>
      </c>
      <c r="G362" s="15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ht="15" customHeight="1" x14ac:dyDescent="0.25">
      <c r="A363" s="87" t="s">
        <v>196</v>
      </c>
      <c r="B363" s="3" t="s">
        <v>197</v>
      </c>
      <c r="C363" s="25">
        <v>41652</v>
      </c>
      <c r="D363" s="25">
        <v>42016</v>
      </c>
      <c r="E363" s="3">
        <v>366</v>
      </c>
      <c r="F363" s="26">
        <v>6019.2</v>
      </c>
      <c r="H363" s="26">
        <v>313.33</v>
      </c>
      <c r="I363" s="26">
        <v>461.75</v>
      </c>
      <c r="J363" s="26">
        <v>511.22</v>
      </c>
      <c r="K363" s="26">
        <v>494.73</v>
      </c>
      <c r="L363" s="26">
        <v>511.22</v>
      </c>
      <c r="M363" s="26">
        <v>494.73</v>
      </c>
      <c r="N363" s="26">
        <v>511.22</v>
      </c>
      <c r="O363" s="26">
        <v>511.22</v>
      </c>
      <c r="T363" s="26">
        <f>SUM(H363:S363)</f>
        <v>3809.42</v>
      </c>
    </row>
    <row r="364" spans="1:20" x14ac:dyDescent="0.25">
      <c r="A364" s="88"/>
      <c r="C364" s="25">
        <v>42017</v>
      </c>
      <c r="D364" s="25">
        <v>42381</v>
      </c>
      <c r="E364" s="3">
        <v>366</v>
      </c>
      <c r="F364" s="26">
        <f>F363*$F$2</f>
        <v>7824.96</v>
      </c>
      <c r="G364" s="15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ht="15" customHeight="1" x14ac:dyDescent="0.25">
      <c r="A365" s="88"/>
      <c r="B365" s="3" t="s">
        <v>198</v>
      </c>
      <c r="C365" s="25">
        <v>41657</v>
      </c>
      <c r="D365" s="25">
        <v>42021</v>
      </c>
      <c r="E365" s="3">
        <v>366</v>
      </c>
      <c r="F365" s="26">
        <v>7797.6</v>
      </c>
      <c r="H365" s="26">
        <v>299.08999999999997</v>
      </c>
      <c r="I365" s="26">
        <v>598.16999999999996</v>
      </c>
      <c r="J365" s="26">
        <v>662.26</v>
      </c>
      <c r="K365" s="26">
        <v>640.9</v>
      </c>
      <c r="L365" s="26">
        <v>662.26</v>
      </c>
      <c r="M365" s="26">
        <v>640.9</v>
      </c>
      <c r="N365" s="26">
        <v>662.26</v>
      </c>
      <c r="O365" s="26">
        <v>662.26</v>
      </c>
      <c r="T365" s="26">
        <f>SUM(H365:S365)</f>
        <v>4828.1000000000004</v>
      </c>
    </row>
    <row r="366" spans="1:20" x14ac:dyDescent="0.25">
      <c r="A366" s="88"/>
      <c r="C366" s="25">
        <v>42022</v>
      </c>
      <c r="D366" s="25">
        <v>42386</v>
      </c>
      <c r="E366" s="3">
        <v>366</v>
      </c>
      <c r="F366" s="26">
        <f>F365*$F$2</f>
        <v>10136.880000000001</v>
      </c>
      <c r="G366" s="15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ht="15" customHeight="1" x14ac:dyDescent="0.25">
      <c r="A367" s="88"/>
      <c r="B367" s="3" t="s">
        <v>199</v>
      </c>
      <c r="C367" s="25">
        <v>41636</v>
      </c>
      <c r="D367" s="25">
        <v>42000</v>
      </c>
      <c r="E367" s="3">
        <v>366</v>
      </c>
      <c r="F367" s="26">
        <v>4890.6000000000004</v>
      </c>
      <c r="H367" s="26">
        <v>415.37</v>
      </c>
      <c r="I367" s="26">
        <v>375.17</v>
      </c>
      <c r="J367" s="26">
        <v>415.37</v>
      </c>
      <c r="K367" s="26">
        <v>401.97</v>
      </c>
      <c r="L367" s="26">
        <v>415.37</v>
      </c>
      <c r="M367" s="26">
        <v>401.97</v>
      </c>
      <c r="N367" s="26">
        <v>415.37</v>
      </c>
      <c r="O367" s="26">
        <v>415.37</v>
      </c>
      <c r="T367" s="26">
        <f>SUM(H367:S367)</f>
        <v>3255.96</v>
      </c>
    </row>
    <row r="368" spans="1:20" ht="15" customHeight="1" x14ac:dyDescent="0.25">
      <c r="A368" s="88"/>
      <c r="C368" s="25">
        <v>42001</v>
      </c>
      <c r="D368" s="25">
        <v>42365</v>
      </c>
      <c r="E368" s="3">
        <v>366</v>
      </c>
      <c r="F368" s="26">
        <f>F367*$F$2</f>
        <v>6357.7800000000007</v>
      </c>
      <c r="G368" s="15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x14ac:dyDescent="0.25">
      <c r="A369" s="88"/>
      <c r="C369" s="25">
        <v>42366</v>
      </c>
      <c r="D369" s="25">
        <v>42731</v>
      </c>
      <c r="E369" s="3">
        <v>366</v>
      </c>
      <c r="F369" s="26">
        <f>F368</f>
        <v>6357.7800000000007</v>
      </c>
      <c r="G369" s="15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ht="15" customHeight="1" x14ac:dyDescent="0.25">
      <c r="A370" s="88"/>
      <c r="B370" s="3" t="s">
        <v>200</v>
      </c>
      <c r="C370" s="25">
        <v>41657</v>
      </c>
      <c r="D370" s="25">
        <v>42021</v>
      </c>
      <c r="E370" s="3">
        <v>366</v>
      </c>
      <c r="F370" s="26">
        <v>6224.4</v>
      </c>
      <c r="H370" s="26">
        <v>238.74</v>
      </c>
      <c r="I370" s="26">
        <v>477.49</v>
      </c>
      <c r="J370" s="26">
        <v>528.65</v>
      </c>
      <c r="K370" s="26">
        <v>511.59</v>
      </c>
      <c r="L370" s="26">
        <v>528.65</v>
      </c>
      <c r="M370" s="26">
        <v>511.59</v>
      </c>
      <c r="N370" s="26">
        <v>528.65</v>
      </c>
      <c r="O370" s="26">
        <v>528.65</v>
      </c>
      <c r="T370" s="26">
        <f>SUM(H370:S370)</f>
        <v>3854.01</v>
      </c>
    </row>
    <row r="371" spans="1:20" x14ac:dyDescent="0.25">
      <c r="A371" s="88"/>
      <c r="C371" s="25">
        <v>42022</v>
      </c>
      <c r="D371" s="25">
        <v>42386</v>
      </c>
      <c r="E371" s="3">
        <v>366</v>
      </c>
      <c r="F371" s="26">
        <f>F370*$F$2</f>
        <v>8091.72</v>
      </c>
      <c r="G371" s="15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ht="15" customHeight="1" x14ac:dyDescent="0.25">
      <c r="A372" s="88"/>
      <c r="B372" s="3" t="s">
        <v>201</v>
      </c>
      <c r="C372" s="25">
        <v>41606</v>
      </c>
      <c r="D372" s="25">
        <v>41970</v>
      </c>
      <c r="E372" s="3">
        <v>366</v>
      </c>
      <c r="F372" s="26">
        <v>7147.8</v>
      </c>
      <c r="H372" s="26">
        <v>607.07000000000005</v>
      </c>
      <c r="I372" s="26">
        <v>548.32000000000005</v>
      </c>
      <c r="J372" s="26">
        <v>607.07000000000005</v>
      </c>
      <c r="K372" s="26">
        <v>587.49</v>
      </c>
      <c r="L372" s="26">
        <v>607.07000000000005</v>
      </c>
      <c r="M372" s="26">
        <v>587.49</v>
      </c>
      <c r="N372" s="26">
        <v>607.07000000000005</v>
      </c>
      <c r="O372" s="26">
        <v>607.07000000000005</v>
      </c>
      <c r="T372" s="26">
        <f>SUM(H372:S372)</f>
        <v>4758.6499999999996</v>
      </c>
    </row>
    <row r="373" spans="1:20" ht="15" customHeight="1" x14ac:dyDescent="0.25">
      <c r="A373" s="88"/>
      <c r="C373" s="25">
        <v>41971</v>
      </c>
      <c r="D373" s="25">
        <v>42335</v>
      </c>
      <c r="E373" s="3">
        <v>366</v>
      </c>
      <c r="F373" s="26">
        <f>F372*$F$2</f>
        <v>9292.1400000000012</v>
      </c>
      <c r="G373" s="15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x14ac:dyDescent="0.25">
      <c r="A374" s="88"/>
      <c r="C374" s="25">
        <v>42336</v>
      </c>
      <c r="D374" s="25">
        <v>42701</v>
      </c>
      <c r="E374" s="3">
        <v>366</v>
      </c>
      <c r="F374" s="26">
        <f>F373</f>
        <v>9292.1400000000012</v>
      </c>
      <c r="G374" s="15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ht="15" customHeight="1" x14ac:dyDescent="0.25">
      <c r="A375" s="88"/>
      <c r="B375" s="3" t="s">
        <v>202</v>
      </c>
      <c r="C375" s="25">
        <v>41592</v>
      </c>
      <c r="D375" s="25">
        <v>41956</v>
      </c>
      <c r="E375" s="3">
        <v>366</v>
      </c>
      <c r="F375" s="26">
        <v>7147.8</v>
      </c>
      <c r="H375" s="26">
        <v>607.07000000000005</v>
      </c>
      <c r="I375" s="26">
        <v>548.32000000000005</v>
      </c>
      <c r="J375" s="26">
        <v>607.07000000000005</v>
      </c>
      <c r="K375" s="26">
        <v>587.49</v>
      </c>
      <c r="L375" s="26">
        <v>607.07000000000005</v>
      </c>
      <c r="M375" s="26">
        <v>587.49</v>
      </c>
      <c r="N375" s="26">
        <v>607.07000000000005</v>
      </c>
      <c r="O375" s="26">
        <v>607.07000000000005</v>
      </c>
      <c r="T375" s="26">
        <f>SUM(H375:S375)</f>
        <v>4758.6499999999996</v>
      </c>
    </row>
    <row r="376" spans="1:20" ht="15" customHeight="1" x14ac:dyDescent="0.25">
      <c r="A376" s="88"/>
      <c r="C376" s="25">
        <v>41957</v>
      </c>
      <c r="D376" s="25">
        <v>42321</v>
      </c>
      <c r="E376" s="3">
        <v>366</v>
      </c>
      <c r="F376" s="26">
        <f>F375*$F$2</f>
        <v>9292.1400000000012</v>
      </c>
      <c r="G376" s="15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x14ac:dyDescent="0.25">
      <c r="A377" s="88"/>
      <c r="C377" s="25">
        <v>42322</v>
      </c>
      <c r="D377" s="25">
        <v>42687</v>
      </c>
      <c r="E377" s="3">
        <v>366</v>
      </c>
      <c r="F377" s="26">
        <f>F376</f>
        <v>9292.1400000000012</v>
      </c>
      <c r="G377" s="15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ht="15" customHeight="1" x14ac:dyDescent="0.25">
      <c r="A378" s="87" t="s">
        <v>203</v>
      </c>
      <c r="B378" s="3" t="s">
        <v>204</v>
      </c>
      <c r="C378" s="25">
        <v>41652</v>
      </c>
      <c r="D378" s="25">
        <v>42016</v>
      </c>
      <c r="E378" s="3">
        <v>366</v>
      </c>
      <c r="F378" s="26">
        <v>6019.2</v>
      </c>
      <c r="H378" s="26">
        <v>313.33</v>
      </c>
      <c r="I378" s="26">
        <v>461.75</v>
      </c>
      <c r="J378" s="26">
        <v>511.22</v>
      </c>
      <c r="K378" s="26">
        <v>494.73</v>
      </c>
      <c r="L378" s="26">
        <v>511.22</v>
      </c>
      <c r="M378" s="26">
        <v>494.73</v>
      </c>
      <c r="N378" s="26">
        <v>511.22</v>
      </c>
      <c r="O378" s="26">
        <v>511.22</v>
      </c>
      <c r="T378" s="26">
        <f>SUM(H378:S378)</f>
        <v>3809.42</v>
      </c>
    </row>
    <row r="379" spans="1:20" x14ac:dyDescent="0.25">
      <c r="A379" s="88"/>
      <c r="C379" s="25">
        <v>42017</v>
      </c>
      <c r="D379" s="25">
        <v>42381</v>
      </c>
      <c r="E379" s="3">
        <v>366</v>
      </c>
      <c r="F379" s="26">
        <f>F378*$F$2</f>
        <v>7824.96</v>
      </c>
      <c r="G379" s="15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ht="15" customHeight="1" x14ac:dyDescent="0.25">
      <c r="A380" s="88"/>
      <c r="B380" s="3" t="s">
        <v>205</v>
      </c>
      <c r="C380" s="25">
        <v>41636</v>
      </c>
      <c r="D380" s="25">
        <v>42000</v>
      </c>
      <c r="E380" s="3">
        <v>366</v>
      </c>
      <c r="F380" s="26">
        <v>4890.6000000000004</v>
      </c>
      <c r="H380" s="26">
        <v>415.37</v>
      </c>
      <c r="I380" s="26">
        <v>375.17</v>
      </c>
      <c r="J380" s="26">
        <v>415.37</v>
      </c>
      <c r="K380" s="26">
        <v>401.97</v>
      </c>
      <c r="L380" s="26">
        <v>415.37</v>
      </c>
      <c r="M380" s="26">
        <v>401.97</v>
      </c>
      <c r="N380" s="26">
        <v>415.37</v>
      </c>
      <c r="O380" s="26">
        <v>415.37</v>
      </c>
      <c r="T380" s="26">
        <f>SUM(H380:S380)</f>
        <v>3255.96</v>
      </c>
    </row>
    <row r="381" spans="1:20" ht="15" customHeight="1" x14ac:dyDescent="0.25">
      <c r="A381" s="88"/>
      <c r="C381" s="25">
        <v>42001</v>
      </c>
      <c r="D381" s="25">
        <v>42365</v>
      </c>
      <c r="E381" s="3">
        <v>366</v>
      </c>
      <c r="F381" s="26">
        <f>F380*$F$2</f>
        <v>6357.7800000000007</v>
      </c>
      <c r="G381" s="15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x14ac:dyDescent="0.25">
      <c r="A382" s="88"/>
      <c r="C382" s="25">
        <v>42366</v>
      </c>
      <c r="D382" s="25">
        <v>42731</v>
      </c>
      <c r="E382" s="3">
        <v>366</v>
      </c>
      <c r="F382" s="26">
        <f>F381</f>
        <v>6357.7800000000007</v>
      </c>
      <c r="G382" s="15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ht="15" customHeight="1" x14ac:dyDescent="0.25">
      <c r="A383" s="88"/>
      <c r="B383" s="3" t="s">
        <v>206</v>
      </c>
      <c r="C383" s="25">
        <v>41636</v>
      </c>
      <c r="D383" s="25">
        <v>42000</v>
      </c>
      <c r="E383" s="3">
        <v>366</v>
      </c>
      <c r="F383" s="26">
        <v>4890.6000000000004</v>
      </c>
      <c r="H383" s="26">
        <v>415.37</v>
      </c>
      <c r="I383" s="26">
        <v>375.17</v>
      </c>
      <c r="J383" s="26">
        <v>415.37</v>
      </c>
      <c r="K383" s="26">
        <v>401.97</v>
      </c>
      <c r="L383" s="26">
        <v>415.37</v>
      </c>
      <c r="M383" s="26">
        <v>401.97</v>
      </c>
      <c r="N383" s="26">
        <v>415.37</v>
      </c>
      <c r="O383" s="26">
        <v>415.37</v>
      </c>
      <c r="T383" s="26">
        <f>SUM(H383:S383)</f>
        <v>3255.96</v>
      </c>
    </row>
    <row r="384" spans="1:20" ht="15" customHeight="1" x14ac:dyDescent="0.25">
      <c r="A384" s="88"/>
      <c r="C384" s="25">
        <v>42001</v>
      </c>
      <c r="D384" s="25">
        <v>42365</v>
      </c>
      <c r="E384" s="3">
        <v>366</v>
      </c>
      <c r="F384" s="26">
        <f>F383*$F$2</f>
        <v>6357.7800000000007</v>
      </c>
      <c r="G384" s="15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x14ac:dyDescent="0.25">
      <c r="A385" s="88"/>
      <c r="C385" s="25">
        <v>42366</v>
      </c>
      <c r="D385" s="25">
        <v>42731</v>
      </c>
      <c r="E385" s="3">
        <v>366</v>
      </c>
      <c r="F385" s="26">
        <f>F384</f>
        <v>6357.7800000000007</v>
      </c>
      <c r="G385" s="15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ht="15" customHeight="1" x14ac:dyDescent="0.25">
      <c r="A386" s="88"/>
      <c r="B386" s="3" t="s">
        <v>207</v>
      </c>
      <c r="C386" s="25">
        <v>41657</v>
      </c>
      <c r="D386" s="25">
        <v>42021</v>
      </c>
      <c r="E386" s="3">
        <v>366</v>
      </c>
      <c r="F386" s="26">
        <v>4890.6000000000004</v>
      </c>
      <c r="H386" s="26">
        <v>187.58</v>
      </c>
      <c r="I386" s="26">
        <v>375.17</v>
      </c>
      <c r="J386" s="26">
        <v>415.37</v>
      </c>
      <c r="K386" s="26">
        <v>401.97</v>
      </c>
      <c r="L386" s="26">
        <v>415.37</v>
      </c>
      <c r="M386" s="26">
        <v>401.97</v>
      </c>
      <c r="N386" s="26">
        <v>415.37</v>
      </c>
      <c r="O386" s="26">
        <v>415.37</v>
      </c>
      <c r="T386" s="26">
        <f>SUM(H386:S386)</f>
        <v>3028.17</v>
      </c>
    </row>
    <row r="387" spans="1:20" x14ac:dyDescent="0.25">
      <c r="A387" s="88"/>
      <c r="C387" s="25">
        <v>42022</v>
      </c>
      <c r="D387" s="25">
        <v>42386</v>
      </c>
      <c r="E387" s="3">
        <v>366</v>
      </c>
      <c r="F387" s="26">
        <f>F386*$F$2</f>
        <v>6357.7800000000007</v>
      </c>
      <c r="G387" s="15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ht="15" customHeight="1" x14ac:dyDescent="0.25">
      <c r="A388" s="88"/>
      <c r="B388" s="3" t="s">
        <v>208</v>
      </c>
      <c r="C388" s="25">
        <v>41877</v>
      </c>
      <c r="D388" s="25">
        <v>42241</v>
      </c>
      <c r="E388" s="3">
        <v>366</v>
      </c>
      <c r="F388" s="26">
        <v>8208</v>
      </c>
      <c r="O388" s="26">
        <v>134.93</v>
      </c>
      <c r="T388" s="26">
        <f>SUM(H388:S388)</f>
        <v>134.93</v>
      </c>
    </row>
    <row r="389" spans="1:20" x14ac:dyDescent="0.25">
      <c r="A389" s="89"/>
      <c r="C389" s="25">
        <v>42242</v>
      </c>
      <c r="D389" s="25">
        <v>42607</v>
      </c>
      <c r="E389" s="3">
        <v>366</v>
      </c>
      <c r="F389" s="26">
        <f>F388*$F$2</f>
        <v>10670.4</v>
      </c>
      <c r="G389" s="15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ht="15" customHeight="1" x14ac:dyDescent="0.25">
      <c r="A390" s="87" t="s">
        <v>209</v>
      </c>
      <c r="B390" s="3" t="s">
        <v>210</v>
      </c>
      <c r="C390" s="25">
        <v>41629</v>
      </c>
      <c r="D390" s="25">
        <v>41993</v>
      </c>
      <c r="E390" s="3">
        <v>366</v>
      </c>
      <c r="F390" s="26">
        <v>5266.8</v>
      </c>
      <c r="H390" s="26">
        <v>447.32</v>
      </c>
      <c r="I390" s="26">
        <v>404.03</v>
      </c>
      <c r="J390" s="26">
        <v>447.32</v>
      </c>
      <c r="K390" s="26">
        <v>432.89</v>
      </c>
      <c r="L390" s="26">
        <v>447.32</v>
      </c>
      <c r="M390" s="26">
        <v>432.89</v>
      </c>
      <c r="N390" s="26">
        <v>447.32</v>
      </c>
      <c r="O390" s="26">
        <v>447.32</v>
      </c>
      <c r="T390" s="26">
        <f>SUM(H390:S390)</f>
        <v>3506.4100000000003</v>
      </c>
    </row>
    <row r="391" spans="1:20" ht="15" customHeight="1" x14ac:dyDescent="0.25">
      <c r="A391" s="88"/>
      <c r="C391" s="25">
        <v>41994</v>
      </c>
      <c r="D391" s="25">
        <v>42358</v>
      </c>
      <c r="E391" s="3">
        <v>366</v>
      </c>
      <c r="F391" s="26">
        <f>F390*$F$2</f>
        <v>6846.84</v>
      </c>
      <c r="G391" s="15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x14ac:dyDescent="0.25">
      <c r="A392" s="88"/>
      <c r="C392" s="25">
        <v>42359</v>
      </c>
      <c r="D392" s="25">
        <v>42724</v>
      </c>
      <c r="E392" s="3">
        <v>366</v>
      </c>
      <c r="F392" s="26">
        <f>F391</f>
        <v>6846.84</v>
      </c>
      <c r="G392" s="15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ht="15" customHeight="1" x14ac:dyDescent="0.25">
      <c r="A393" s="88"/>
      <c r="B393" s="3" t="s">
        <v>211</v>
      </c>
      <c r="C393" s="25">
        <v>41636</v>
      </c>
      <c r="D393" s="25">
        <v>42000</v>
      </c>
      <c r="E393" s="3">
        <v>366</v>
      </c>
      <c r="F393" s="26">
        <v>4890.6000000000004</v>
      </c>
      <c r="H393" s="26">
        <v>415.37</v>
      </c>
      <c r="I393" s="26">
        <v>375.17</v>
      </c>
      <c r="J393" s="26">
        <v>415.37</v>
      </c>
      <c r="K393" s="26">
        <v>401.97</v>
      </c>
      <c r="L393" s="26">
        <v>415.37</v>
      </c>
      <c r="M393" s="26">
        <v>401.97</v>
      </c>
      <c r="N393" s="26">
        <v>415.37</v>
      </c>
      <c r="O393" s="26">
        <v>415.37</v>
      </c>
      <c r="T393" s="26">
        <f>SUM(H393:S393)</f>
        <v>3255.96</v>
      </c>
    </row>
    <row r="394" spans="1:20" ht="15" customHeight="1" x14ac:dyDescent="0.25">
      <c r="A394" s="88"/>
      <c r="C394" s="25">
        <v>42001</v>
      </c>
      <c r="D394" s="25">
        <v>42365</v>
      </c>
      <c r="E394" s="3">
        <v>366</v>
      </c>
      <c r="F394" s="26">
        <f>F393*$F$2</f>
        <v>6357.7800000000007</v>
      </c>
      <c r="G394" s="15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x14ac:dyDescent="0.25">
      <c r="A395" s="88"/>
      <c r="C395" s="25">
        <v>42366</v>
      </c>
      <c r="D395" s="25">
        <v>42731</v>
      </c>
      <c r="E395" s="3">
        <v>366</v>
      </c>
      <c r="F395" s="26">
        <f>F394</f>
        <v>6357.7800000000007</v>
      </c>
      <c r="G395" s="15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ht="15" customHeight="1" x14ac:dyDescent="0.25">
      <c r="A396" s="88"/>
      <c r="B396" s="3" t="s">
        <v>212</v>
      </c>
      <c r="C396" s="25">
        <v>41636</v>
      </c>
      <c r="D396" s="25">
        <v>42000</v>
      </c>
      <c r="E396" s="3">
        <v>366</v>
      </c>
      <c r="F396" s="26">
        <v>4890.6000000000004</v>
      </c>
      <c r="H396" s="26">
        <v>415.37</v>
      </c>
      <c r="I396" s="26">
        <v>375.17</v>
      </c>
      <c r="J396" s="26">
        <v>415.37</v>
      </c>
      <c r="K396" s="26">
        <v>401.97</v>
      </c>
      <c r="L396" s="26">
        <v>415.37</v>
      </c>
      <c r="M396" s="26">
        <v>401.97</v>
      </c>
      <c r="N396" s="26">
        <v>415.37</v>
      </c>
      <c r="O396" s="26">
        <v>415.37</v>
      </c>
      <c r="T396" s="26">
        <f>SUM(H396:S396)</f>
        <v>3255.96</v>
      </c>
    </row>
    <row r="397" spans="1:20" ht="15" customHeight="1" x14ac:dyDescent="0.25">
      <c r="A397" s="88"/>
      <c r="C397" s="25">
        <v>42001</v>
      </c>
      <c r="D397" s="25">
        <v>42365</v>
      </c>
      <c r="E397" s="3">
        <v>366</v>
      </c>
      <c r="F397" s="26">
        <f>F396*$F$2</f>
        <v>6357.7800000000007</v>
      </c>
      <c r="G397" s="15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x14ac:dyDescent="0.25">
      <c r="A398" s="88"/>
      <c r="C398" s="25">
        <v>42366</v>
      </c>
      <c r="D398" s="25">
        <v>42731</v>
      </c>
      <c r="E398" s="3">
        <v>366</v>
      </c>
      <c r="F398" s="26">
        <f>F397</f>
        <v>6357.7800000000007</v>
      </c>
      <c r="G398" s="15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ht="15" customHeight="1" x14ac:dyDescent="0.25">
      <c r="A399" s="88"/>
      <c r="B399" s="3" t="s">
        <v>213</v>
      </c>
      <c r="C399" s="25">
        <v>41632</v>
      </c>
      <c r="D399" s="25">
        <v>41996</v>
      </c>
      <c r="E399" s="3">
        <v>366</v>
      </c>
      <c r="F399" s="26">
        <v>7147.8</v>
      </c>
      <c r="H399" s="26">
        <v>607.07000000000005</v>
      </c>
      <c r="I399" s="26">
        <v>548.32000000000005</v>
      </c>
      <c r="J399" s="26">
        <v>607.07000000000005</v>
      </c>
      <c r="K399" s="26">
        <v>587.49</v>
      </c>
      <c r="L399" s="26">
        <v>607.07000000000005</v>
      </c>
      <c r="M399" s="26">
        <v>587.49</v>
      </c>
      <c r="N399" s="26">
        <v>607.07000000000005</v>
      </c>
      <c r="O399" s="26">
        <v>607.07000000000005</v>
      </c>
      <c r="T399" s="26">
        <f>SUM(H399:S399)</f>
        <v>4758.6499999999996</v>
      </c>
    </row>
    <row r="400" spans="1:20" ht="15" customHeight="1" x14ac:dyDescent="0.25">
      <c r="A400" s="88"/>
      <c r="C400" s="25">
        <v>41997</v>
      </c>
      <c r="D400" s="25">
        <v>42361</v>
      </c>
      <c r="E400" s="3">
        <v>366</v>
      </c>
      <c r="F400" s="26">
        <f>F399*$F$2</f>
        <v>9292.1400000000012</v>
      </c>
      <c r="G400" s="15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x14ac:dyDescent="0.25">
      <c r="A401" s="88"/>
      <c r="C401" s="25">
        <v>42362</v>
      </c>
      <c r="D401" s="25">
        <v>42727</v>
      </c>
      <c r="E401" s="3">
        <v>366</v>
      </c>
      <c r="F401" s="26">
        <f>F400</f>
        <v>9292.1400000000012</v>
      </c>
      <c r="G401" s="15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ht="15" customHeight="1" x14ac:dyDescent="0.25">
      <c r="A402" s="89"/>
      <c r="B402" s="3" t="s">
        <v>214</v>
      </c>
      <c r="C402" s="25">
        <v>41657</v>
      </c>
      <c r="D402" s="25">
        <v>42021</v>
      </c>
      <c r="E402" s="3">
        <v>366</v>
      </c>
      <c r="F402" s="26">
        <v>6224.4</v>
      </c>
      <c r="H402" s="26">
        <v>238.74</v>
      </c>
      <c r="I402" s="26">
        <v>477.49</v>
      </c>
      <c r="J402" s="26">
        <v>528.65</v>
      </c>
      <c r="K402" s="26">
        <v>511.59</v>
      </c>
      <c r="L402" s="26">
        <v>528.65</v>
      </c>
      <c r="M402" s="26">
        <v>511.59</v>
      </c>
      <c r="N402" s="26">
        <v>528.65</v>
      </c>
      <c r="O402" s="26">
        <v>528.65</v>
      </c>
      <c r="T402" s="26">
        <f>SUM(H402:S402)</f>
        <v>3854.01</v>
      </c>
    </row>
    <row r="403" spans="1:20" x14ac:dyDescent="0.25">
      <c r="A403" s="23"/>
      <c r="C403" s="25">
        <v>42022</v>
      </c>
      <c r="D403" s="25">
        <v>42386</v>
      </c>
      <c r="E403" s="3">
        <v>366</v>
      </c>
      <c r="F403" s="26">
        <f>F402*$F$2</f>
        <v>8091.72</v>
      </c>
      <c r="G403" s="15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ht="15" customHeight="1" x14ac:dyDescent="0.25">
      <c r="B404" s="4" t="s">
        <v>215</v>
      </c>
      <c r="C404" s="25">
        <v>41655</v>
      </c>
      <c r="D404" s="25">
        <v>42019</v>
      </c>
      <c r="E404" s="3">
        <v>366</v>
      </c>
      <c r="F404" s="26">
        <v>6703.2</v>
      </c>
      <c r="H404" s="26">
        <v>293.83999999999997</v>
      </c>
      <c r="I404" s="26">
        <v>514.22</v>
      </c>
      <c r="J404" s="26">
        <v>569.30999999999995</v>
      </c>
      <c r="K404" s="26">
        <v>550.95000000000005</v>
      </c>
      <c r="L404" s="26">
        <v>569.30999999999995</v>
      </c>
      <c r="M404" s="26">
        <v>550.95000000000005</v>
      </c>
      <c r="N404" s="26">
        <v>569.30999999999995</v>
      </c>
      <c r="O404" s="26">
        <v>569.30999999999995</v>
      </c>
      <c r="T404" s="26">
        <f>SUM(H404:S404)</f>
        <v>4187.2</v>
      </c>
    </row>
    <row r="405" spans="1:20" x14ac:dyDescent="0.25">
      <c r="B405" s="4"/>
      <c r="C405" s="25">
        <v>42020</v>
      </c>
      <c r="D405" s="25">
        <v>42384</v>
      </c>
      <c r="E405" s="3">
        <v>366</v>
      </c>
      <c r="F405" s="26">
        <f>F404*$F$2</f>
        <v>8714.16</v>
      </c>
    </row>
    <row r="406" spans="1:20" ht="15" customHeight="1" x14ac:dyDescent="0.25">
      <c r="B406" s="4" t="s">
        <v>216</v>
      </c>
      <c r="C406" s="25">
        <v>41656</v>
      </c>
      <c r="D406" s="25">
        <v>42020</v>
      </c>
      <c r="E406" s="3">
        <v>366</v>
      </c>
      <c r="F406" s="26">
        <v>2077.65</v>
      </c>
      <c r="H406" s="26">
        <v>85.38</v>
      </c>
      <c r="I406" s="26">
        <v>159.38</v>
      </c>
      <c r="J406" s="26">
        <v>176.46</v>
      </c>
      <c r="K406" s="26">
        <v>170.77</v>
      </c>
      <c r="L406" s="26">
        <v>176.46</v>
      </c>
      <c r="M406" s="26">
        <v>170.77</v>
      </c>
      <c r="N406" s="26">
        <v>176.46</v>
      </c>
      <c r="O406" s="26">
        <v>176.46</v>
      </c>
      <c r="T406" s="26">
        <f>SUM(H406:S406)</f>
        <v>1292.1400000000001</v>
      </c>
    </row>
    <row r="407" spans="1:20" x14ac:dyDescent="0.25">
      <c r="B407" s="4"/>
      <c r="C407" s="25">
        <v>42021</v>
      </c>
      <c r="D407" s="25">
        <v>42385</v>
      </c>
      <c r="E407" s="3">
        <v>366</v>
      </c>
      <c r="F407" s="26">
        <f>F406*$F$2</f>
        <v>2700.9450000000002</v>
      </c>
    </row>
    <row r="408" spans="1:20" ht="15" customHeight="1" x14ac:dyDescent="0.25">
      <c r="B408" s="4" t="s">
        <v>217</v>
      </c>
      <c r="C408" s="25">
        <v>41657</v>
      </c>
      <c r="D408" s="25">
        <v>42021</v>
      </c>
      <c r="E408" s="3">
        <v>366</v>
      </c>
      <c r="F408" s="26">
        <v>6224.4</v>
      </c>
      <c r="H408" s="26">
        <v>238.74</v>
      </c>
      <c r="I408" s="26">
        <v>477.49</v>
      </c>
      <c r="J408" s="26">
        <v>528.65</v>
      </c>
      <c r="K408" s="26">
        <v>511.59</v>
      </c>
      <c r="L408" s="26">
        <v>528.65</v>
      </c>
      <c r="M408" s="26">
        <v>511.59</v>
      </c>
      <c r="N408" s="26">
        <v>528.65</v>
      </c>
      <c r="O408" s="26">
        <v>528.65</v>
      </c>
      <c r="T408" s="26">
        <f>SUM(H408:S408)</f>
        <v>3854.01</v>
      </c>
    </row>
    <row r="409" spans="1:20" x14ac:dyDescent="0.25">
      <c r="B409" s="4"/>
      <c r="C409" s="25">
        <v>42022</v>
      </c>
      <c r="D409" s="25">
        <v>42386</v>
      </c>
      <c r="E409" s="3">
        <v>366</v>
      </c>
      <c r="F409" s="26">
        <f>F408*$F$2</f>
        <v>8091.72</v>
      </c>
    </row>
    <row r="410" spans="1:20" ht="15" customHeight="1" x14ac:dyDescent="0.25">
      <c r="B410" s="4" t="s">
        <v>218</v>
      </c>
      <c r="C410" s="25">
        <v>41811</v>
      </c>
      <c r="D410" s="25">
        <v>42175</v>
      </c>
      <c r="E410" s="3">
        <v>366</v>
      </c>
      <c r="F410" s="26">
        <v>1530.9</v>
      </c>
      <c r="M410" s="26">
        <v>41.94</v>
      </c>
      <c r="N410" s="26">
        <v>130.02000000000001</v>
      </c>
      <c r="O410" s="26">
        <v>130.02000000000001</v>
      </c>
      <c r="T410" s="26">
        <f>SUM(H410:S410)</f>
        <v>301.98</v>
      </c>
    </row>
    <row r="411" spans="1:20" x14ac:dyDescent="0.25">
      <c r="C411" s="25">
        <v>42176</v>
      </c>
      <c r="D411" s="25">
        <v>42541</v>
      </c>
      <c r="E411" s="3">
        <v>366</v>
      </c>
      <c r="F411" s="26">
        <f>F410*$F$2</f>
        <v>1990.17</v>
      </c>
    </row>
    <row r="412" spans="1:20" ht="15" customHeight="1" x14ac:dyDescent="0.25">
      <c r="B412" s="3" t="s">
        <v>219</v>
      </c>
    </row>
    <row r="413" spans="1:20" x14ac:dyDescent="0.25">
      <c r="B413" s="3" t="s">
        <v>220</v>
      </c>
      <c r="C413" s="25">
        <v>42156</v>
      </c>
      <c r="D413" s="25">
        <v>42521</v>
      </c>
      <c r="E413" s="3">
        <v>366</v>
      </c>
      <c r="F413" s="26">
        <f>F354*11</f>
        <v>107593.20000000001</v>
      </c>
    </row>
    <row r="414" spans="1:20" x14ac:dyDescent="0.25">
      <c r="B414" s="3" t="s">
        <v>221</v>
      </c>
      <c r="C414" s="25">
        <v>42217</v>
      </c>
      <c r="D414" s="25">
        <v>42582</v>
      </c>
      <c r="E414" s="3">
        <v>366</v>
      </c>
      <c r="F414" s="26">
        <f>F354*6</f>
        <v>58687.200000000004</v>
      </c>
    </row>
    <row r="415" spans="1:20" x14ac:dyDescent="0.25">
      <c r="B415" s="3" t="s">
        <v>222</v>
      </c>
      <c r="C415" s="25">
        <v>42217</v>
      </c>
      <c r="D415" s="25">
        <v>42582</v>
      </c>
      <c r="E415" s="3">
        <v>366</v>
      </c>
      <c r="F415" s="26">
        <f>F43*2</f>
        <v>27031.68</v>
      </c>
    </row>
    <row r="416" spans="1:20" x14ac:dyDescent="0.25">
      <c r="B416" s="3" t="s">
        <v>223</v>
      </c>
      <c r="C416" s="25">
        <v>42217</v>
      </c>
      <c r="D416" s="25">
        <v>42582</v>
      </c>
      <c r="E416" s="3">
        <v>366</v>
      </c>
      <c r="F416" s="26">
        <f>F195</f>
        <v>6357.7800000000007</v>
      </c>
    </row>
    <row r="417" spans="1:20" x14ac:dyDescent="0.25">
      <c r="B417" s="3" t="s">
        <v>224</v>
      </c>
      <c r="C417" s="25">
        <v>42156</v>
      </c>
      <c r="D417" s="25">
        <v>42521</v>
      </c>
      <c r="E417" s="3">
        <v>366</v>
      </c>
      <c r="F417" s="26">
        <f>F332</f>
        <v>6357.7800000000007</v>
      </c>
    </row>
    <row r="418" spans="1:20" x14ac:dyDescent="0.25">
      <c r="B418" s="3" t="s">
        <v>225</v>
      </c>
      <c r="C418" s="25">
        <v>42217</v>
      </c>
      <c r="D418" s="25">
        <v>42582</v>
      </c>
      <c r="E418" s="3">
        <v>366</v>
      </c>
      <c r="F418" s="26">
        <f>F332*3</f>
        <v>19073.340000000004</v>
      </c>
    </row>
    <row r="419" spans="1:20" x14ac:dyDescent="0.25">
      <c r="B419" s="3" t="s">
        <v>226</v>
      </c>
      <c r="C419" s="25">
        <v>42217</v>
      </c>
      <c r="D419" s="25">
        <v>42582</v>
      </c>
      <c r="E419" s="3">
        <v>366</v>
      </c>
      <c r="F419" s="26">
        <f>F82</f>
        <v>9292.1400000000012</v>
      </c>
    </row>
    <row r="420" spans="1:20" x14ac:dyDescent="0.25">
      <c r="B420" s="3" t="s">
        <v>24</v>
      </c>
      <c r="C420" s="25">
        <v>42156</v>
      </c>
      <c r="D420" s="25">
        <v>42521</v>
      </c>
      <c r="E420" s="3">
        <v>366</v>
      </c>
      <c r="F420" s="26">
        <f>F374*2</f>
        <v>18584.280000000002</v>
      </c>
    </row>
    <row r="421" spans="1:20" x14ac:dyDescent="0.25">
      <c r="B421" s="3" t="s">
        <v>227</v>
      </c>
      <c r="C421" s="25">
        <v>42217</v>
      </c>
      <c r="D421" s="25">
        <v>42582</v>
      </c>
      <c r="E421" s="3">
        <v>366</v>
      </c>
      <c r="F421" s="26">
        <f>F237</f>
        <v>10670.4</v>
      </c>
    </row>
    <row r="423" spans="1:20" x14ac:dyDescent="0.25">
      <c r="B423" s="34" t="s">
        <v>228</v>
      </c>
      <c r="F423" s="35">
        <v>1693403.22</v>
      </c>
    </row>
    <row r="426" spans="1:20" s="32" customFormat="1" x14ac:dyDescent="0.25">
      <c r="A426" s="4"/>
      <c r="B426" s="4"/>
      <c r="C426" s="36"/>
      <c r="D426" s="36"/>
      <c r="E426" s="4"/>
      <c r="F426" s="33"/>
      <c r="G426" s="4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</sheetData>
  <customSheetViews>
    <customSheetView guid="{39517F40-2AF1-49F4-96F9-2468F10D4E45}" hiddenColumns="1">
      <pane xSplit="6" ySplit="4" topLeftCell="H539" activePane="bottomRight" state="frozen"/>
      <selection pane="bottomRight" activeCell="B546" sqref="B546"/>
      <pageMargins left="0.4" right="0.33" top="0.37" bottom="0.41" header="0.31496062992125984" footer="0.31496062992125984"/>
      <pageSetup paperSize="0" scale="85" orientation="portrait" r:id="rId1"/>
    </customSheetView>
  </customSheetViews>
  <mergeCells count="26">
    <mergeCell ref="A378:A389"/>
    <mergeCell ref="A390:A402"/>
    <mergeCell ref="A290:A312"/>
    <mergeCell ref="A313:A323"/>
    <mergeCell ref="A324:A338"/>
    <mergeCell ref="A339:A346"/>
    <mergeCell ref="A347:A362"/>
    <mergeCell ref="A363:A377"/>
    <mergeCell ref="A273:A288"/>
    <mergeCell ref="A7:A113"/>
    <mergeCell ref="A114:A125"/>
    <mergeCell ref="A126:A145"/>
    <mergeCell ref="A146:A163"/>
    <mergeCell ref="A164:A187"/>
    <mergeCell ref="A188:A201"/>
    <mergeCell ref="A203:A217"/>
    <mergeCell ref="A218:A226"/>
    <mergeCell ref="A227:A237"/>
    <mergeCell ref="A238:A254"/>
    <mergeCell ref="A255:A272"/>
    <mergeCell ref="F3:F4"/>
    <mergeCell ref="A3:A4"/>
    <mergeCell ref="B3:B4"/>
    <mergeCell ref="C3:C4"/>
    <mergeCell ref="D3:D4"/>
    <mergeCell ref="E3:E4"/>
  </mergeCells>
  <pageMargins left="0.4" right="0.33" top="0.37" bottom="0.41" header="0.31496062992125984" footer="0.31496062992125984"/>
  <pageSetup paperSize="0" scale="8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9517F40-2AF1-49F4-96F9-2468F10D4E4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9517F40-2AF1-49F4-96F9-2468F10D4E4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КАСКО</vt:lpstr>
      <vt:lpstr>ОСАГО</vt:lpstr>
      <vt:lpstr>Лист2</vt:lpstr>
      <vt:lpstr>Лист3</vt:lpstr>
      <vt:lpstr>КАСКО!Область_печати</vt:lpstr>
    </vt:vector>
  </TitlesOfParts>
  <Company>Самараэнерго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Онищенко</dc:creator>
  <cp:lastModifiedBy>Лейко Роман</cp:lastModifiedBy>
  <cp:lastPrinted>2014-12-25T04:53:05Z</cp:lastPrinted>
  <dcterms:created xsi:type="dcterms:W3CDTF">2014-10-17T10:17:36Z</dcterms:created>
  <dcterms:modified xsi:type="dcterms:W3CDTF">2014-12-25T04:56:53Z</dcterms:modified>
</cp:coreProperties>
</file>