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инухов\Перьковой\2016\"/>
    </mc:Choice>
  </mc:AlternateContent>
  <bookViews>
    <workbookView xWindow="-165" yWindow="1320" windowWidth="15480" windowHeight="9180"/>
  </bookViews>
  <sheets>
    <sheet name="Полезный отпуск" sheetId="9" r:id="rId1"/>
  </sheets>
  <calcPr calcId="152511"/>
</workbook>
</file>

<file path=xl/calcChain.xml><?xml version="1.0" encoding="utf-8"?>
<calcChain xmlns="http://schemas.openxmlformats.org/spreadsheetml/2006/main">
  <c r="C686" i="9" l="1"/>
  <c r="C9" i="9"/>
  <c r="C8" i="9"/>
  <c r="C392" i="9" l="1"/>
  <c r="C676" i="9" l="1"/>
  <c r="C196" i="9" l="1"/>
  <c r="C187" i="9" l="1"/>
  <c r="C558" i="9" l="1"/>
  <c r="C551" i="9"/>
  <c r="C525" i="9"/>
  <c r="C469" i="9"/>
  <c r="C416" i="9"/>
  <c r="C117" i="9"/>
  <c r="C306" i="9"/>
  <c r="C292" i="9"/>
  <c r="C298" i="9"/>
  <c r="C203" i="9"/>
  <c r="C156" i="9"/>
  <c r="C46" i="9"/>
  <c r="C679" i="9" l="1"/>
  <c r="C681" i="9"/>
  <c r="C485" i="9"/>
  <c r="C402" i="9"/>
  <c r="C239" i="9"/>
  <c r="C328" i="9"/>
  <c r="C319" i="9"/>
  <c r="C311" i="9"/>
  <c r="C380" i="9" l="1"/>
  <c r="C383" i="9"/>
  <c r="C604" i="9" l="1"/>
  <c r="C652" i="9" l="1"/>
  <c r="C441" i="9"/>
  <c r="C235" i="9"/>
  <c r="C190" i="9"/>
  <c r="C174" i="9"/>
  <c r="C568" i="9" l="1"/>
  <c r="C529" i="9" l="1"/>
  <c r="C242" i="9"/>
  <c r="C221" i="9"/>
  <c r="C224" i="9"/>
  <c r="C109" i="9"/>
  <c r="C238" i="9" l="1"/>
  <c r="C220" i="9"/>
  <c r="C660" i="9" l="1"/>
  <c r="C428" i="9"/>
  <c r="C421" i="9"/>
  <c r="C125" i="9"/>
  <c r="C258" i="9" l="1"/>
  <c r="C114" i="9" l="1"/>
  <c r="C582" i="9" l="1"/>
  <c r="C244" i="9"/>
  <c r="C400" i="9" l="1"/>
  <c r="C628" i="9" l="1"/>
  <c r="C672" i="9"/>
  <c r="C490" i="9"/>
  <c r="C476" i="9"/>
  <c r="C315" i="9"/>
  <c r="C302" i="9"/>
  <c r="C267" i="9" l="1"/>
  <c r="C210" i="9"/>
  <c r="C165" i="9"/>
  <c r="C141" i="9"/>
  <c r="C147" i="9"/>
  <c r="C106" i="9"/>
  <c r="C95" i="9"/>
  <c r="C35" i="9"/>
  <c r="C40" i="9"/>
  <c r="C22" i="9"/>
  <c r="C617" i="9" l="1"/>
  <c r="C536" i="9"/>
  <c r="C541" i="9"/>
  <c r="C539" i="9"/>
  <c r="C535" i="9" l="1"/>
  <c r="C684" i="9" l="1"/>
  <c r="C134" i="9"/>
  <c r="C53" i="9"/>
  <c r="C57" i="9"/>
  <c r="C45" i="9" l="1"/>
  <c r="C594" i="9"/>
  <c r="C112" i="9"/>
  <c r="C675" i="9"/>
  <c r="C331" i="9"/>
  <c r="C330" i="9" s="1"/>
  <c r="C336" i="9"/>
  <c r="C28" i="9"/>
  <c r="C27" i="9" s="1"/>
  <c r="C108" i="9" l="1"/>
  <c r="C12" i="9"/>
  <c r="C668" i="9" l="1"/>
  <c r="C601" i="9"/>
  <c r="C340" i="9" l="1"/>
  <c r="C86" i="9"/>
  <c r="C643" i="9" l="1"/>
  <c r="C248" i="9" l="1"/>
  <c r="C532" i="9" l="1"/>
  <c r="C345" i="9" l="1"/>
  <c r="C565" i="9" l="1"/>
  <c r="C396" i="9"/>
  <c r="C182" i="9"/>
  <c r="C524" i="9"/>
  <c r="C227" i="9"/>
  <c r="C181" i="9" l="1"/>
  <c r="C395" i="9"/>
  <c r="C564" i="9"/>
  <c r="C650" i="9" l="1"/>
  <c r="C647" i="9"/>
  <c r="C646" i="9" l="1"/>
  <c r="C579" i="9"/>
  <c r="C578" i="9" l="1"/>
  <c r="C255" i="9"/>
  <c r="C664" i="9" l="1"/>
  <c r="C663" i="9" s="1"/>
  <c r="C363" i="9"/>
  <c r="C590" i="9"/>
  <c r="C658" i="9"/>
  <c r="C655" i="9"/>
  <c r="C406" i="9"/>
  <c r="C631" i="9"/>
  <c r="C425" i="9"/>
  <c r="C424" i="9" s="1"/>
  <c r="C376" i="9"/>
  <c r="C371" i="9"/>
  <c r="C654" i="9" l="1"/>
  <c r="C589" i="9"/>
  <c r="C463" i="9"/>
  <c r="C448" i="9" l="1"/>
  <c r="C507" i="9"/>
  <c r="C325" i="9"/>
  <c r="C318" i="9" s="1"/>
  <c r="C639" i="9"/>
  <c r="C480" i="9"/>
  <c r="C479" i="9" s="1"/>
  <c r="C635" i="9" l="1"/>
  <c r="C291" i="9" l="1"/>
  <c r="C145" i="9" l="1"/>
  <c r="C140" i="9" s="1"/>
  <c r="C624" i="9"/>
  <c r="C620" i="9"/>
  <c r="C459" i="9"/>
  <c r="C458" i="9" s="1"/>
  <c r="C612" i="9"/>
  <c r="C288" i="9"/>
  <c r="C619" i="9" l="1"/>
  <c r="C610" i="9"/>
  <c r="C608" i="9"/>
  <c r="C607" i="9" l="1"/>
  <c r="C415" i="9"/>
  <c r="C597" i="9"/>
  <c r="C596" i="9" s="1"/>
  <c r="C585" i="9"/>
  <c r="C576" i="9"/>
  <c r="C573" i="9"/>
  <c r="C556" i="9"/>
  <c r="C548" i="9"/>
  <c r="C545" i="9"/>
  <c r="C520" i="9"/>
  <c r="C518" i="9"/>
  <c r="C515" i="9"/>
  <c r="C510" i="9"/>
  <c r="C504" i="9"/>
  <c r="C503" i="9" s="1"/>
  <c r="C501" i="9"/>
  <c r="C498" i="9"/>
  <c r="C493" i="9"/>
  <c r="C492" i="9" s="1"/>
  <c r="C488" i="9"/>
  <c r="C473" i="9"/>
  <c r="C454" i="9"/>
  <c r="C453" i="9" s="1"/>
  <c r="C444" i="9"/>
  <c r="C438" i="9"/>
  <c r="C434" i="9"/>
  <c r="C431" i="9"/>
  <c r="C411" i="9"/>
  <c r="C387" i="9"/>
  <c r="C375" i="9"/>
  <c r="C366" i="9"/>
  <c r="C360" i="9"/>
  <c r="C357" i="9"/>
  <c r="C355" i="9"/>
  <c r="C350" i="9"/>
  <c r="C305" i="9"/>
  <c r="C285" i="9"/>
  <c r="C281" i="9"/>
  <c r="C278" i="9"/>
  <c r="C271" i="9"/>
  <c r="C270" i="9" s="1"/>
  <c r="C264" i="9"/>
  <c r="C261" i="9"/>
  <c r="C251" i="9"/>
  <c r="C250" i="9" s="1"/>
  <c r="C232" i="9"/>
  <c r="C226" i="9" s="1"/>
  <c r="C218" i="9"/>
  <c r="C213" i="9" s="1"/>
  <c r="C214" i="9"/>
  <c r="C207" i="9"/>
  <c r="C192" i="9"/>
  <c r="C177" i="9"/>
  <c r="C171" i="9"/>
  <c r="C168" i="9"/>
  <c r="C161" i="9"/>
  <c r="C153" i="9"/>
  <c r="C150" i="9"/>
  <c r="C137" i="9"/>
  <c r="C129" i="9"/>
  <c r="C122" i="9"/>
  <c r="C116" i="9" s="1"/>
  <c r="C103" i="9"/>
  <c r="C100" i="9"/>
  <c r="C91" i="9"/>
  <c r="C81" i="9"/>
  <c r="C77" i="9"/>
  <c r="C73" i="9" s="1"/>
  <c r="C74" i="9"/>
  <c r="C71" i="9"/>
  <c r="C67" i="9"/>
  <c r="C62" i="9"/>
  <c r="C17" i="9"/>
  <c r="C7" i="9"/>
  <c r="C80" i="9" l="1"/>
  <c r="C6" i="9"/>
  <c r="C484" i="9"/>
  <c r="C468" i="9"/>
  <c r="C433" i="9"/>
  <c r="C260" i="9"/>
  <c r="C202" i="9"/>
  <c r="C155" i="9"/>
  <c r="C99" i="9"/>
  <c r="C167" i="9"/>
  <c r="C128" i="9"/>
  <c r="C149" i="9"/>
  <c r="C544" i="9"/>
  <c r="C359" i="9"/>
  <c r="C354" i="9"/>
  <c r="C284" i="9"/>
  <c r="C277" i="9"/>
  <c r="C572" i="9"/>
  <c r="C550" i="9"/>
  <c r="C514" i="9"/>
  <c r="C497" i="9"/>
  <c r="C405" i="9"/>
  <c r="C386" i="9"/>
  <c r="C61" i="9"/>
  <c r="C5" i="9" l="1"/>
</calcChain>
</file>

<file path=xl/sharedStrings.xml><?xml version="1.0" encoding="utf-8"?>
<sst xmlns="http://schemas.openxmlformats.org/spreadsheetml/2006/main" count="683" uniqueCount="126">
  <si>
    <t>Итого</t>
  </si>
  <si>
    <t>ООО "Отдых"</t>
  </si>
  <si>
    <t>ВН</t>
  </si>
  <si>
    <t>НН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</si>
  <si>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</si>
  <si>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</si>
  <si>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</si>
  <si>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</si>
  <si>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</si>
  <si>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</si>
  <si>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</si>
  <si>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</si>
  <si>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</si>
  <si>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</si>
  <si>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</si>
  <si>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</si>
  <si>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 xml:space="preserve">ООО "Энергозавод" </t>
  </si>
  <si>
    <t>СН2</t>
  </si>
  <si>
    <t>ОАО "Промсинтез"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</si>
  <si>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</si>
  <si>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</si>
  <si>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</si>
  <si>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</si>
  <si>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</si>
  <si>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</si>
  <si>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</si>
  <si>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</si>
  <si>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</si>
  <si>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</si>
  <si>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</si>
  <si>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</si>
  <si>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</si>
  <si>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</si>
  <si>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</si>
  <si>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</si>
  <si>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</si>
  <si>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</si>
  <si>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</si>
  <si>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Прочие потребители</t>
  </si>
  <si>
    <t>ФКП "ПГБИП"</t>
  </si>
  <si>
    <t>Наименование сетевой организации</t>
  </si>
  <si>
    <t>Население и приравненные к населению</t>
  </si>
  <si>
    <t>ЗАО "Энергетика и связь строительства"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</si>
  <si>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</si>
  <si>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</si>
  <si>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</si>
  <si>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</si>
  <si>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</si>
  <si>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</si>
  <si>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ООО "Реммаш-Сервис"</t>
  </si>
  <si>
    <t xml:space="preserve">ЗАО "Квант" </t>
  </si>
  <si>
    <t>ООО "ОСК"</t>
  </si>
  <si>
    <t>ООО "УЭС"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</si>
  <si>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</si>
  <si>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</si>
  <si>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</si>
  <si>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</si>
  <si>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</si>
  <si>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</si>
  <si>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</si>
  <si>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</si>
  <si>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</si>
  <si>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</si>
  <si>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</si>
  <si>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</si>
  <si>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</si>
  <si>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</si>
  <si>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</si>
  <si>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</si>
  <si>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</si>
  <si>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</si>
  <si>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</si>
  <si>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</si>
  <si>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</si>
  <si>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</si>
  <si>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</si>
  <si>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</si>
  <si>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</si>
  <si>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</si>
  <si>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</si>
  <si>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</si>
  <si>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</si>
  <si>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</si>
  <si>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</si>
  <si>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</si>
  <si>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</si>
  <si>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</si>
  <si>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</si>
  <si>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ЗАО "Тольяттисинтез"</t>
  </si>
  <si>
    <t>ПК "Автокомпонент Сызрань"</t>
  </si>
  <si>
    <t>АО "РКЦ "Прогресс"</t>
  </si>
  <si>
    <t>ООО "Сатурн-Энерго"</t>
  </si>
  <si>
    <t xml:space="preserve">ЗАО "СОЭЗ" </t>
  </si>
  <si>
    <t>ООО "СамараСеть"</t>
  </si>
  <si>
    <t>Южно-Уральская дирекция ОАО "РЖД" Трансэнерго</t>
  </si>
  <si>
    <t>АО  "РЭУ " Филиал "Самарский"</t>
  </si>
  <si>
    <t>АО "СЗ ЭМИ"</t>
  </si>
  <si>
    <t>ПАО "МРСК Волги"</t>
  </si>
  <si>
    <t>ПАО "ФСК ЕЭС"</t>
  </si>
  <si>
    <t>АО "СККМ"</t>
  </si>
  <si>
    <t>АО "Самаранефтегаз"</t>
  </si>
  <si>
    <t>Прочие потребители (одноставочный тариф)</t>
  </si>
  <si>
    <t>Население (без учета 0.7)</t>
  </si>
  <si>
    <t>Население (с учетом 0.7)</t>
  </si>
  <si>
    <t>Население (с учетом 0.7) НН</t>
  </si>
  <si>
    <t>Население (с учетом 0.7) СН2</t>
  </si>
  <si>
    <t>Население (без учета 0.7) ВН</t>
  </si>
  <si>
    <t>ЗАО "ССК" (дог. № 0028У от 01.01.2014)</t>
  </si>
  <si>
    <t>ВН двухстав.</t>
  </si>
  <si>
    <t>ЗАО "ССК" (дог. № 6161У от 04.03.2014)</t>
  </si>
  <si>
    <t>ПАО "Международный аэропорт "Курумоч"</t>
  </si>
  <si>
    <t>НН (двухставочный тариф)</t>
  </si>
  <si>
    <t>ООО "Электрощит" - Энергосеть"</t>
  </si>
  <si>
    <t xml:space="preserve">ООО "Транснефтьэлектросетьсервис"                          </t>
  </si>
  <si>
    <t>СН2 двухстав.</t>
  </si>
  <si>
    <t>НН двухстав.</t>
  </si>
  <si>
    <t>Прочие потребители двухстав.</t>
  </si>
  <si>
    <t>НН (население без учета 0,7)</t>
  </si>
  <si>
    <t>МУП "Волжское ЖКХ" (АО "ССК" с 01.05.2016)</t>
  </si>
  <si>
    <t>АО "ССК"</t>
  </si>
  <si>
    <t>ПАО "Салют"</t>
  </si>
  <si>
    <t>ПАО "Кузнецов"</t>
  </si>
  <si>
    <t>АО "Оборонэнерго"</t>
  </si>
  <si>
    <t>Объемы фактического полезного отпуска электроэнергии потребителям ПАО "Самараэнерго" по тарифным группам  в разрезе территориальных сетевых организациий по уровням напряжения за август 2016 г.</t>
  </si>
  <si>
    <t>АО "Электросеть-Волга"</t>
  </si>
  <si>
    <t>АО "Арконик СМЗ"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</si>
</sst>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3" fillId="0" borderId="14" xfId="0" applyNumberFormat="1" applyFont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3" fontId="3" fillId="0" borderId="4" xfId="0" applyNumberFormat="1" applyFont="1" applyFill="1" applyBorder="1"/>
    <xf numFmtId="0" fontId="1" fillId="0" borderId="6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 shrinkToFit="1"/>
    </xf>
    <xf numFmtId="3" fontId="4" fillId="0" borderId="14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3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3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3" xfId="0" applyNumberFormat="1" applyFont="1" applyBorder="1" applyAlignment="1">
      <alignment horizontal="right" vertical="center" wrapText="1" shrinkToFit="1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/>
    <xf numFmtId="0" fontId="1" fillId="0" borderId="6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0" fillId="0" borderId="0" xfId="0" applyFill="1"/>
    <xf numFmtId="3" fontId="1" fillId="0" borderId="7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7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/>
    <xf numFmtId="3" fontId="1" fillId="0" borderId="14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 shrinkToFi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4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 shrinkToFi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/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6"/>
  <sheetViews>
    <sheetView tabSelected="1" workbookViewId="0">
      <selection activeCell="C687" sqref="C687"/>
    </sheetView>
  </sheetViews>
  <sheetFormatPr defaultRowHeight="15" x14ac:dyDescent="0.2"/>
  <cols>
    <col min="2" max="2" width="45.710937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69" t="s">
        <v>123</v>
      </c>
      <c r="C2" s="169"/>
    </row>
    <row r="3" spans="2:11" ht="15.75" thickBot="1" x14ac:dyDescent="0.25"/>
    <row r="4" spans="2:11" ht="25.5" customHeight="1" thickBot="1" x14ac:dyDescent="0.25">
      <c r="B4" s="36" t="s">
        <v>40</v>
      </c>
      <c r="C4" s="87" t="s">
        <v>53</v>
      </c>
      <c r="G4" s="112"/>
      <c r="I4" s="112"/>
      <c r="K4" s="112"/>
    </row>
    <row r="5" spans="2:11" ht="16.5" thickBot="1" x14ac:dyDescent="0.25">
      <c r="B5" s="86" t="s">
        <v>0</v>
      </c>
      <c r="C5" s="83">
        <f>C6+C27+C45+C61+C71+C73+C80+C99+C108+C116+C128+C140+C149+C155+C167+C177+C192+C196+C202+C213+C220+C226+C238+C244+C250+C260+C270+C277+C284+C291+C305+C318+C330+C336+C340+C345+C350+C354+C359+C366+C371+C375+C386+C405+C415+C424+C431+C433+C444+C448+C453+C458+C463+C468+C479+C484+C492+C497+C503+C510+C514+C520+C535+C544+C550+C558+C572+C578+C585+C589+C596+C686+C607+C612+C619+C631+C635+C639+C643+C646+C654+C663+C524+C181+C395+C564+C248+C675+C684</f>
        <v>1022287144</v>
      </c>
      <c r="G5" s="110"/>
      <c r="I5" s="110"/>
      <c r="K5" s="110"/>
    </row>
    <row r="6" spans="2:11" ht="16.5" thickBot="1" x14ac:dyDescent="0.25">
      <c r="B6" s="52" t="s">
        <v>97</v>
      </c>
      <c r="C6" s="83">
        <f>C7+C17+C12+C22</f>
        <v>555059077</v>
      </c>
    </row>
    <row r="7" spans="2:11" ht="31.5" x14ac:dyDescent="0.2">
      <c r="B7" s="14" t="s">
        <v>101</v>
      </c>
      <c r="C7" s="38">
        <f>SUM(C8:C11)</f>
        <v>414183730</v>
      </c>
      <c r="F7" s="110"/>
      <c r="G7" s="110"/>
    </row>
    <row r="8" spans="2:11" ht="15.75" x14ac:dyDescent="0.2">
      <c r="B8" s="59" t="s">
        <v>2</v>
      </c>
      <c r="C8" s="9">
        <f>238492647+101254297</f>
        <v>339746944</v>
      </c>
      <c r="E8" s="110"/>
    </row>
    <row r="9" spans="2:11" ht="15.75" x14ac:dyDescent="0.2">
      <c r="B9" s="66" t="s">
        <v>7</v>
      </c>
      <c r="C9" s="7">
        <f>33290643+1235993</f>
        <v>34526636</v>
      </c>
      <c r="E9" s="110"/>
      <c r="G9" s="110"/>
    </row>
    <row r="10" spans="2:11" ht="15.75" x14ac:dyDescent="0.2">
      <c r="B10" s="66" t="s">
        <v>6</v>
      </c>
      <c r="C10" s="7">
        <v>31058680</v>
      </c>
      <c r="E10" s="110"/>
    </row>
    <row r="11" spans="2:11" ht="15.75" x14ac:dyDescent="0.2">
      <c r="B11" s="68" t="s">
        <v>3</v>
      </c>
      <c r="C11" s="17">
        <v>8851470</v>
      </c>
      <c r="E11" s="110"/>
    </row>
    <row r="12" spans="2:11" ht="31.5" x14ac:dyDescent="0.2">
      <c r="B12" s="160" t="s">
        <v>79</v>
      </c>
      <c r="C12" s="24">
        <f>SUM(C13:C16)</f>
        <v>99718699</v>
      </c>
      <c r="E12" s="110"/>
    </row>
    <row r="13" spans="2:11" ht="15.75" x14ac:dyDescent="0.2">
      <c r="B13" s="66" t="s">
        <v>2</v>
      </c>
      <c r="C13" s="7">
        <v>98372294</v>
      </c>
      <c r="E13" s="110"/>
    </row>
    <row r="14" spans="2:11" ht="15.75" x14ac:dyDescent="0.2">
      <c r="B14" s="66" t="s">
        <v>7</v>
      </c>
      <c r="C14" s="7">
        <v>1169610</v>
      </c>
      <c r="E14" s="110"/>
    </row>
    <row r="15" spans="2:11" ht="15.75" x14ac:dyDescent="0.2">
      <c r="B15" s="66" t="s">
        <v>6</v>
      </c>
      <c r="C15" s="7">
        <v>122590</v>
      </c>
      <c r="E15" s="110"/>
    </row>
    <row r="16" spans="2:11" ht="15.75" x14ac:dyDescent="0.2">
      <c r="B16" s="66" t="s">
        <v>3</v>
      </c>
      <c r="C16" s="7">
        <v>54205</v>
      </c>
      <c r="E16" s="110"/>
    </row>
    <row r="17" spans="2:3" ht="15.75" x14ac:dyDescent="0.2">
      <c r="B17" s="15" t="s">
        <v>102</v>
      </c>
      <c r="C17" s="24">
        <f>SUM(C18:C21)</f>
        <v>3595443</v>
      </c>
    </row>
    <row r="18" spans="2:3" ht="15.75" x14ac:dyDescent="0.2">
      <c r="B18" s="66" t="s">
        <v>2</v>
      </c>
      <c r="C18" s="135">
        <v>93291</v>
      </c>
    </row>
    <row r="19" spans="2:3" ht="15.75" hidden="1" x14ac:dyDescent="0.2">
      <c r="B19" s="66" t="s">
        <v>7</v>
      </c>
      <c r="C19" s="126"/>
    </row>
    <row r="20" spans="2:3" ht="15.75" x14ac:dyDescent="0.2">
      <c r="B20" s="66" t="s">
        <v>6</v>
      </c>
      <c r="C20" s="126">
        <v>268947</v>
      </c>
    </row>
    <row r="21" spans="2:3" ht="15.75" x14ac:dyDescent="0.2">
      <c r="B21" s="68" t="s">
        <v>3</v>
      </c>
      <c r="C21" s="141">
        <v>3233205</v>
      </c>
    </row>
    <row r="22" spans="2:3" ht="15.75" x14ac:dyDescent="0.2">
      <c r="B22" s="15" t="s">
        <v>103</v>
      </c>
      <c r="C22" s="142">
        <f>SUM(C23:C26)</f>
        <v>37561205</v>
      </c>
    </row>
    <row r="23" spans="2:3" ht="15.75" x14ac:dyDescent="0.2">
      <c r="B23" s="66" t="s">
        <v>2</v>
      </c>
      <c r="C23" s="126">
        <v>2012252</v>
      </c>
    </row>
    <row r="24" spans="2:3" ht="15.75" x14ac:dyDescent="0.2">
      <c r="B24" s="66" t="s">
        <v>7</v>
      </c>
      <c r="C24" s="126">
        <v>851718</v>
      </c>
    </row>
    <row r="25" spans="2:3" ht="15.75" x14ac:dyDescent="0.2">
      <c r="B25" s="66" t="s">
        <v>6</v>
      </c>
      <c r="C25" s="126">
        <v>6614561</v>
      </c>
    </row>
    <row r="26" spans="2:3" ht="16.5" thickBot="1" x14ac:dyDescent="0.25">
      <c r="B26" s="68" t="s">
        <v>3</v>
      </c>
      <c r="C26" s="129">
        <v>28082674</v>
      </c>
    </row>
    <row r="27" spans="2:3" ht="16.5" thickBot="1" x14ac:dyDescent="0.25">
      <c r="B27" s="52" t="s">
        <v>119</v>
      </c>
      <c r="C27" s="83">
        <f>C28+C35+C40</f>
        <v>122829092</v>
      </c>
    </row>
    <row r="28" spans="2:3" ht="15.75" x14ac:dyDescent="0.2">
      <c r="B28" s="14" t="s">
        <v>38</v>
      </c>
      <c r="C28" s="38">
        <f>SUM(C29:C34)</f>
        <v>65537261</v>
      </c>
    </row>
    <row r="29" spans="2:3" ht="15.75" x14ac:dyDescent="0.2">
      <c r="B29" s="59" t="s">
        <v>2</v>
      </c>
      <c r="C29" s="39">
        <v>14546841</v>
      </c>
    </row>
    <row r="30" spans="2:3" ht="15.75" x14ac:dyDescent="0.2">
      <c r="B30" s="66" t="s">
        <v>7</v>
      </c>
      <c r="C30" s="40">
        <v>962631</v>
      </c>
    </row>
    <row r="31" spans="2:3" ht="15.75" x14ac:dyDescent="0.2">
      <c r="B31" s="66" t="s">
        <v>6</v>
      </c>
      <c r="C31" s="40">
        <v>28934931</v>
      </c>
    </row>
    <row r="32" spans="2:3" ht="15.75" x14ac:dyDescent="0.2">
      <c r="B32" s="66" t="s">
        <v>81</v>
      </c>
      <c r="C32" s="40">
        <v>76049</v>
      </c>
    </row>
    <row r="33" spans="2:3" ht="15.75" x14ac:dyDescent="0.2">
      <c r="B33" s="66" t="s">
        <v>111</v>
      </c>
      <c r="C33" s="40">
        <v>54103</v>
      </c>
    </row>
    <row r="34" spans="2:3" ht="15.75" x14ac:dyDescent="0.2">
      <c r="B34" s="66" t="s">
        <v>3</v>
      </c>
      <c r="C34" s="40">
        <v>20962706</v>
      </c>
    </row>
    <row r="35" spans="2:3" ht="15.75" x14ac:dyDescent="0.2">
      <c r="B35" s="15" t="s">
        <v>102</v>
      </c>
      <c r="C35" s="41">
        <f>SUM(C36:C39)</f>
        <v>40564624</v>
      </c>
    </row>
    <row r="36" spans="2:3" ht="15.75" x14ac:dyDescent="0.2">
      <c r="B36" s="59" t="s">
        <v>2</v>
      </c>
      <c r="C36" s="39">
        <v>8721</v>
      </c>
    </row>
    <row r="37" spans="2:3" ht="15.75" hidden="1" x14ac:dyDescent="0.2">
      <c r="B37" s="66" t="s">
        <v>7</v>
      </c>
      <c r="C37" s="40"/>
    </row>
    <row r="38" spans="2:3" ht="15.75" x14ac:dyDescent="0.2">
      <c r="B38" s="66" t="s">
        <v>6</v>
      </c>
      <c r="C38" s="40">
        <v>944116</v>
      </c>
    </row>
    <row r="39" spans="2:3" ht="15.75" x14ac:dyDescent="0.2">
      <c r="B39" s="68" t="s">
        <v>3</v>
      </c>
      <c r="C39" s="143">
        <v>39611787</v>
      </c>
    </row>
    <row r="40" spans="2:3" ht="15.75" x14ac:dyDescent="0.2">
      <c r="B40" s="15" t="s">
        <v>103</v>
      </c>
      <c r="C40" s="41">
        <f>SUM(C41:C44)</f>
        <v>16727207</v>
      </c>
    </row>
    <row r="41" spans="2:3" ht="15.75" x14ac:dyDescent="0.2">
      <c r="B41" s="59" t="s">
        <v>2</v>
      </c>
      <c r="C41" s="40">
        <v>142397</v>
      </c>
    </row>
    <row r="42" spans="2:3" ht="15.75" hidden="1" x14ac:dyDescent="0.2">
      <c r="B42" s="66" t="s">
        <v>7</v>
      </c>
      <c r="C42" s="40"/>
    </row>
    <row r="43" spans="2:3" ht="15.75" x14ac:dyDescent="0.2">
      <c r="B43" s="66" t="s">
        <v>6</v>
      </c>
      <c r="C43" s="40">
        <v>2512298</v>
      </c>
    </row>
    <row r="44" spans="2:3" ht="16.5" thickBot="1" x14ac:dyDescent="0.25">
      <c r="B44" s="67" t="s">
        <v>3</v>
      </c>
      <c r="C44" s="42">
        <v>14072512</v>
      </c>
    </row>
    <row r="45" spans="2:3" ht="16.5" thickBot="1" x14ac:dyDescent="0.25">
      <c r="B45" s="161" t="s">
        <v>87</v>
      </c>
      <c r="C45" s="162">
        <f>C46+C57+C53</f>
        <v>10280591</v>
      </c>
    </row>
    <row r="46" spans="2:3" ht="15.75" x14ac:dyDescent="0.2">
      <c r="B46" s="89" t="s">
        <v>38</v>
      </c>
      <c r="C46" s="43">
        <f>SUM(C47:C52)</f>
        <v>8484199</v>
      </c>
    </row>
    <row r="47" spans="2:3" ht="15.75" x14ac:dyDescent="0.2">
      <c r="B47" s="97" t="s">
        <v>2</v>
      </c>
      <c r="C47" s="48">
        <v>5812567</v>
      </c>
    </row>
    <row r="48" spans="2:3" ht="15.75" x14ac:dyDescent="0.2">
      <c r="B48" s="97" t="s">
        <v>7</v>
      </c>
      <c r="C48" s="48">
        <v>511541</v>
      </c>
    </row>
    <row r="49" spans="2:3" ht="15.75" x14ac:dyDescent="0.2">
      <c r="B49" s="97" t="s">
        <v>6</v>
      </c>
      <c r="C49" s="48">
        <v>1678300</v>
      </c>
    </row>
    <row r="50" spans="2:3" ht="15.75" x14ac:dyDescent="0.2">
      <c r="B50" s="97" t="s">
        <v>3</v>
      </c>
      <c r="C50" s="48">
        <v>471974</v>
      </c>
    </row>
    <row r="51" spans="2:3" ht="15.75" x14ac:dyDescent="0.2">
      <c r="B51" s="66" t="s">
        <v>81</v>
      </c>
      <c r="C51" s="48">
        <v>1368</v>
      </c>
    </row>
    <row r="52" spans="2:3" ht="15.75" x14ac:dyDescent="0.2">
      <c r="B52" s="66" t="s">
        <v>111</v>
      </c>
      <c r="C52" s="48">
        <v>8449</v>
      </c>
    </row>
    <row r="53" spans="2:3" ht="15.75" x14ac:dyDescent="0.2">
      <c r="B53" s="15" t="s">
        <v>102</v>
      </c>
      <c r="C53" s="94">
        <f>SUM(C54:C56)</f>
        <v>762165</v>
      </c>
    </row>
    <row r="54" spans="2:3" ht="15.75" hidden="1" x14ac:dyDescent="0.2">
      <c r="B54" s="97" t="s">
        <v>2</v>
      </c>
      <c r="C54" s="48"/>
    </row>
    <row r="55" spans="2:3" ht="15.75" x14ac:dyDescent="0.2">
      <c r="B55" s="97" t="s">
        <v>6</v>
      </c>
      <c r="C55" s="48">
        <v>67932</v>
      </c>
    </row>
    <row r="56" spans="2:3" ht="15.75" x14ac:dyDescent="0.2">
      <c r="B56" s="138" t="s">
        <v>3</v>
      </c>
      <c r="C56" s="48">
        <v>694233</v>
      </c>
    </row>
    <row r="57" spans="2:3" ht="15.75" x14ac:dyDescent="0.2">
      <c r="B57" s="15" t="s">
        <v>103</v>
      </c>
      <c r="C57" s="94">
        <f>SUM(C58:C60)</f>
        <v>1034227</v>
      </c>
    </row>
    <row r="58" spans="2:3" ht="15.75" x14ac:dyDescent="0.2">
      <c r="B58" s="97" t="s">
        <v>2</v>
      </c>
      <c r="C58" s="48">
        <v>156489</v>
      </c>
    </row>
    <row r="59" spans="2:3" ht="15.75" x14ac:dyDescent="0.2">
      <c r="B59" s="97" t="s">
        <v>6</v>
      </c>
      <c r="C59" s="48">
        <v>412810</v>
      </c>
    </row>
    <row r="60" spans="2:3" ht="16.5" thickBot="1" x14ac:dyDescent="0.25">
      <c r="B60" s="98" t="s">
        <v>3</v>
      </c>
      <c r="C60" s="50">
        <v>464928</v>
      </c>
    </row>
    <row r="61" spans="2:3" ht="16.5" hidden="1" thickBot="1" x14ac:dyDescent="0.25">
      <c r="B61" s="62" t="s">
        <v>4</v>
      </c>
      <c r="C61" s="35">
        <f>SUM(C62,C67)</f>
        <v>0</v>
      </c>
    </row>
    <row r="62" spans="2:3" ht="15.75" hidden="1" x14ac:dyDescent="0.2">
      <c r="B62" s="58" t="s">
        <v>38</v>
      </c>
      <c r="C62" s="43">
        <f>SUM(C63:C66)</f>
        <v>0</v>
      </c>
    </row>
    <row r="63" spans="2:3" ht="15.75" hidden="1" x14ac:dyDescent="0.2">
      <c r="B63" s="66" t="s">
        <v>2</v>
      </c>
      <c r="C63" s="11"/>
    </row>
    <row r="64" spans="2:3" ht="15.75" hidden="1" x14ac:dyDescent="0.2">
      <c r="B64" s="66" t="s">
        <v>7</v>
      </c>
      <c r="C64" s="11"/>
    </row>
    <row r="65" spans="2:3" ht="15.75" hidden="1" x14ac:dyDescent="0.2">
      <c r="B65" s="66" t="s">
        <v>6</v>
      </c>
      <c r="C65" s="11"/>
    </row>
    <row r="66" spans="2:3" ht="15.75" hidden="1" x14ac:dyDescent="0.2">
      <c r="B66" s="66" t="s">
        <v>3</v>
      </c>
      <c r="C66" s="11"/>
    </row>
    <row r="67" spans="2:3" ht="31.5" hidden="1" x14ac:dyDescent="0.2">
      <c r="B67" s="15" t="s">
        <v>41</v>
      </c>
      <c r="C67" s="92">
        <f>SUM(C68:C70)</f>
        <v>0</v>
      </c>
    </row>
    <row r="68" spans="2:3" ht="15.75" hidden="1" x14ac:dyDescent="0.2">
      <c r="B68" s="59" t="s">
        <v>25</v>
      </c>
      <c r="C68" s="20"/>
    </row>
    <row r="69" spans="2:3" ht="15.75" hidden="1" x14ac:dyDescent="0.2">
      <c r="B69" s="59" t="s">
        <v>17</v>
      </c>
      <c r="C69" s="20"/>
    </row>
    <row r="70" spans="2:3" ht="17.25" hidden="1" customHeight="1" thickBot="1" x14ac:dyDescent="0.25">
      <c r="B70" s="59" t="s">
        <v>3</v>
      </c>
      <c r="C70" s="44"/>
    </row>
    <row r="71" spans="2:3" ht="16.5" hidden="1" thickBot="1" x14ac:dyDescent="0.25">
      <c r="B71" s="53" t="s">
        <v>1</v>
      </c>
      <c r="C71" s="4">
        <f>C72</f>
        <v>0</v>
      </c>
    </row>
    <row r="72" spans="2:3" ht="16.5" hidden="1" thickBot="1" x14ac:dyDescent="0.25">
      <c r="B72" s="108" t="s">
        <v>57</v>
      </c>
      <c r="C72" s="111"/>
    </row>
    <row r="73" spans="2:3" ht="16.5" thickBot="1" x14ac:dyDescent="0.25">
      <c r="B73" s="57" t="s">
        <v>125</v>
      </c>
      <c r="C73" s="2">
        <f>SUM(C75:C77)</f>
        <v>409603</v>
      </c>
    </row>
    <row r="74" spans="2:3" ht="15.75" x14ac:dyDescent="0.2">
      <c r="B74" s="58" t="s">
        <v>38</v>
      </c>
      <c r="C74" s="10">
        <f>SUM(C75:C76)</f>
        <v>400122</v>
      </c>
    </row>
    <row r="75" spans="2:3" ht="15.75" x14ac:dyDescent="0.2">
      <c r="B75" s="59" t="s">
        <v>2</v>
      </c>
      <c r="C75" s="9">
        <v>66864</v>
      </c>
    </row>
    <row r="76" spans="2:3" ht="15.75" x14ac:dyDescent="0.2">
      <c r="B76" s="66" t="s">
        <v>17</v>
      </c>
      <c r="C76" s="7">
        <v>333258</v>
      </c>
    </row>
    <row r="77" spans="2:3" ht="15.75" x14ac:dyDescent="0.2">
      <c r="B77" s="15" t="s">
        <v>102</v>
      </c>
      <c r="C77" s="24">
        <f>SUM(C78:C79)</f>
        <v>9481</v>
      </c>
    </row>
    <row r="78" spans="2:3" ht="15.75" x14ac:dyDescent="0.2">
      <c r="B78" s="59" t="s">
        <v>17</v>
      </c>
      <c r="C78" s="7">
        <v>7792</v>
      </c>
    </row>
    <row r="79" spans="2:3" ht="16.5" thickBot="1" x14ac:dyDescent="0.25">
      <c r="B79" s="59" t="s">
        <v>3</v>
      </c>
      <c r="C79" s="12">
        <v>1689</v>
      </c>
    </row>
    <row r="80" spans="2:3" ht="16.5" thickBot="1" x14ac:dyDescent="0.25">
      <c r="B80" s="52" t="s">
        <v>100</v>
      </c>
      <c r="C80" s="85">
        <f>C81+C91+C86+C95</f>
        <v>2693656</v>
      </c>
    </row>
    <row r="81" spans="2:3" ht="15.75" x14ac:dyDescent="0.2">
      <c r="B81" s="58" t="s">
        <v>38</v>
      </c>
      <c r="C81" s="64">
        <f>SUM(C82:C85)</f>
        <v>2224730</v>
      </c>
    </row>
    <row r="82" spans="2:3" ht="15.75" x14ac:dyDescent="0.2">
      <c r="B82" s="66" t="s">
        <v>2</v>
      </c>
      <c r="C82" s="45">
        <v>126515</v>
      </c>
    </row>
    <row r="83" spans="2:3" ht="15.75" x14ac:dyDescent="0.2">
      <c r="B83" s="68" t="s">
        <v>25</v>
      </c>
      <c r="C83" s="46">
        <v>1041985</v>
      </c>
    </row>
    <row r="84" spans="2:3" ht="15.75" x14ac:dyDescent="0.2">
      <c r="B84" s="68" t="s">
        <v>17</v>
      </c>
      <c r="C84" s="46">
        <v>1043684</v>
      </c>
    </row>
    <row r="85" spans="2:3" ht="15.75" x14ac:dyDescent="0.2">
      <c r="B85" s="68" t="s">
        <v>3</v>
      </c>
      <c r="C85" s="45">
        <v>12546</v>
      </c>
    </row>
    <row r="86" spans="2:3" ht="31.5" hidden="1" x14ac:dyDescent="0.2">
      <c r="B86" s="15" t="s">
        <v>79</v>
      </c>
      <c r="C86" s="134">
        <f>SUM(C87:C90)</f>
        <v>0</v>
      </c>
    </row>
    <row r="87" spans="2:3" ht="15.75" hidden="1" x14ac:dyDescent="0.2">
      <c r="B87" s="66" t="s">
        <v>2</v>
      </c>
      <c r="C87" s="45"/>
    </row>
    <row r="88" spans="2:3" ht="15.75" hidden="1" x14ac:dyDescent="0.2">
      <c r="B88" s="68" t="s">
        <v>25</v>
      </c>
      <c r="C88" s="45"/>
    </row>
    <row r="89" spans="2:3" ht="15.75" hidden="1" x14ac:dyDescent="0.2">
      <c r="B89" s="68" t="s">
        <v>17</v>
      </c>
      <c r="C89" s="45"/>
    </row>
    <row r="90" spans="2:3" ht="15.75" hidden="1" x14ac:dyDescent="0.2">
      <c r="B90" s="68" t="s">
        <v>3</v>
      </c>
      <c r="C90" s="45"/>
    </row>
    <row r="91" spans="2:3" ht="15.75" x14ac:dyDescent="0.2">
      <c r="B91" s="15" t="s">
        <v>102</v>
      </c>
      <c r="C91" s="93">
        <f>SUM(C92:C94)</f>
        <v>3259</v>
      </c>
    </row>
    <row r="92" spans="2:3" ht="15.75" hidden="1" x14ac:dyDescent="0.2">
      <c r="B92" s="66" t="s">
        <v>25</v>
      </c>
      <c r="C92" s="45"/>
    </row>
    <row r="93" spans="2:3" ht="15.75" x14ac:dyDescent="0.2">
      <c r="B93" s="66" t="s">
        <v>17</v>
      </c>
      <c r="C93" s="45">
        <v>570</v>
      </c>
    </row>
    <row r="94" spans="2:3" ht="15.75" x14ac:dyDescent="0.2">
      <c r="B94" s="66" t="s">
        <v>3</v>
      </c>
      <c r="C94" s="45">
        <v>2689</v>
      </c>
    </row>
    <row r="95" spans="2:3" ht="15.75" x14ac:dyDescent="0.2">
      <c r="B95" s="15" t="s">
        <v>103</v>
      </c>
      <c r="C95" s="134">
        <f>SUM(C96:C98)</f>
        <v>465667</v>
      </c>
    </row>
    <row r="96" spans="2:3" ht="15.75" x14ac:dyDescent="0.2">
      <c r="B96" s="68" t="s">
        <v>25</v>
      </c>
      <c r="C96" s="45">
        <v>362161</v>
      </c>
    </row>
    <row r="97" spans="2:3" ht="15.75" x14ac:dyDescent="0.2">
      <c r="B97" s="68" t="s">
        <v>17</v>
      </c>
      <c r="C97" s="45">
        <v>86289</v>
      </c>
    </row>
    <row r="98" spans="2:3" ht="16.5" thickBot="1" x14ac:dyDescent="0.25">
      <c r="B98" s="68" t="s">
        <v>3</v>
      </c>
      <c r="C98" s="144">
        <v>17217</v>
      </c>
    </row>
    <row r="99" spans="2:3" ht="16.5" thickBot="1" x14ac:dyDescent="0.25">
      <c r="B99" s="52" t="s">
        <v>45</v>
      </c>
      <c r="C99" s="2">
        <f>C100+C103+C106</f>
        <v>376041</v>
      </c>
    </row>
    <row r="100" spans="2:3" ht="15.75" x14ac:dyDescent="0.2">
      <c r="B100" s="58" t="s">
        <v>38</v>
      </c>
      <c r="C100" s="10">
        <f>SUM(C101:C102)</f>
        <v>285991</v>
      </c>
    </row>
    <row r="101" spans="2:3" ht="15.75" x14ac:dyDescent="0.2">
      <c r="B101" s="59" t="s">
        <v>17</v>
      </c>
      <c r="C101" s="20">
        <v>272087</v>
      </c>
    </row>
    <row r="102" spans="2:3" ht="15.75" x14ac:dyDescent="0.2">
      <c r="B102" s="66" t="s">
        <v>3</v>
      </c>
      <c r="C102" s="11">
        <v>13904</v>
      </c>
    </row>
    <row r="103" spans="2:3" ht="15.75" x14ac:dyDescent="0.2">
      <c r="B103" s="15" t="s">
        <v>102</v>
      </c>
      <c r="C103" s="109">
        <f>SUM(C104:C105)</f>
        <v>12754</v>
      </c>
    </row>
    <row r="104" spans="2:3" ht="15.75" x14ac:dyDescent="0.2">
      <c r="B104" s="66" t="s">
        <v>17</v>
      </c>
      <c r="C104" s="11">
        <v>4460</v>
      </c>
    </row>
    <row r="105" spans="2:3" ht="15.75" x14ac:dyDescent="0.2">
      <c r="B105" s="68" t="s">
        <v>3</v>
      </c>
      <c r="C105" s="113">
        <v>8294</v>
      </c>
    </row>
    <row r="106" spans="2:3" ht="15.75" x14ac:dyDescent="0.2">
      <c r="B106" s="15" t="s">
        <v>103</v>
      </c>
      <c r="C106" s="93">
        <f>C107</f>
        <v>77296</v>
      </c>
    </row>
    <row r="107" spans="2:3" ht="16.5" thickBot="1" x14ac:dyDescent="0.25">
      <c r="B107" s="68" t="s">
        <v>3</v>
      </c>
      <c r="C107" s="47">
        <v>77296</v>
      </c>
    </row>
    <row r="108" spans="2:3" ht="16.5" thickBot="1" x14ac:dyDescent="0.25">
      <c r="B108" s="55" t="s">
        <v>84</v>
      </c>
      <c r="C108" s="2">
        <f>C109+C112+C114</f>
        <v>522993</v>
      </c>
    </row>
    <row r="109" spans="2:3" ht="15.75" x14ac:dyDescent="0.2">
      <c r="B109" s="58" t="s">
        <v>38</v>
      </c>
      <c r="C109" s="10">
        <f>C110+C111</f>
        <v>337217</v>
      </c>
    </row>
    <row r="110" spans="2:3" ht="15.75" x14ac:dyDescent="0.2">
      <c r="B110" s="66" t="s">
        <v>3</v>
      </c>
      <c r="C110" s="126">
        <v>208638</v>
      </c>
    </row>
    <row r="111" spans="2:3" ht="15.75" x14ac:dyDescent="0.2">
      <c r="B111" s="66" t="s">
        <v>17</v>
      </c>
      <c r="C111" s="126">
        <v>128579</v>
      </c>
    </row>
    <row r="112" spans="2:3" ht="15.75" x14ac:dyDescent="0.2">
      <c r="B112" s="15" t="s">
        <v>102</v>
      </c>
      <c r="C112" s="24">
        <f>C113</f>
        <v>129981</v>
      </c>
    </row>
    <row r="113" spans="1:5" ht="15.75" x14ac:dyDescent="0.2">
      <c r="B113" s="66" t="s">
        <v>3</v>
      </c>
      <c r="C113" s="11">
        <v>129981</v>
      </c>
    </row>
    <row r="114" spans="1:5" ht="15.75" x14ac:dyDescent="0.2">
      <c r="B114" s="15" t="s">
        <v>103</v>
      </c>
      <c r="C114" s="93">
        <f>C115</f>
        <v>55795</v>
      </c>
    </row>
    <row r="115" spans="1:5" ht="16.5" thickBot="1" x14ac:dyDescent="0.25">
      <c r="B115" s="67" t="s">
        <v>3</v>
      </c>
      <c r="C115" s="47">
        <v>55795</v>
      </c>
    </row>
    <row r="116" spans="1:5" ht="16.5" thickBot="1" x14ac:dyDescent="0.25">
      <c r="A116" s="116"/>
      <c r="B116" s="57" t="s">
        <v>124</v>
      </c>
      <c r="C116" s="2">
        <f>C117+C122+C125</f>
        <v>6951873</v>
      </c>
    </row>
    <row r="117" spans="1:5" ht="15.75" x14ac:dyDescent="0.2">
      <c r="A117" s="116"/>
      <c r="B117" s="33" t="s">
        <v>38</v>
      </c>
      <c r="C117" s="64">
        <f>SUM(C118:C121)</f>
        <v>4917134</v>
      </c>
      <c r="D117" s="116"/>
      <c r="E117" s="116"/>
    </row>
    <row r="118" spans="1:5" ht="15.75" x14ac:dyDescent="0.2">
      <c r="A118" s="116"/>
      <c r="B118" s="66" t="s">
        <v>7</v>
      </c>
      <c r="C118" s="7">
        <v>52370</v>
      </c>
      <c r="D118" s="116"/>
      <c r="E118" s="116"/>
    </row>
    <row r="119" spans="1:5" ht="15.75" x14ac:dyDescent="0.2">
      <c r="A119" s="116"/>
      <c r="B119" s="66" t="s">
        <v>6</v>
      </c>
      <c r="C119" s="7">
        <v>4384905</v>
      </c>
      <c r="D119" s="116"/>
      <c r="E119" s="116"/>
    </row>
    <row r="120" spans="1:5" ht="15.75" x14ac:dyDescent="0.2">
      <c r="A120" s="116"/>
      <c r="B120" s="66" t="s">
        <v>3</v>
      </c>
      <c r="C120" s="7">
        <v>477114</v>
      </c>
      <c r="D120" s="116"/>
      <c r="E120" s="116"/>
    </row>
    <row r="121" spans="1:5" ht="15.75" x14ac:dyDescent="0.2">
      <c r="A121" s="116"/>
      <c r="B121" s="66" t="s">
        <v>111</v>
      </c>
      <c r="C121" s="7">
        <v>2745</v>
      </c>
      <c r="D121" s="116"/>
      <c r="E121" s="116"/>
    </row>
    <row r="122" spans="1:5" ht="15.75" x14ac:dyDescent="0.2">
      <c r="A122" s="116"/>
      <c r="B122" s="15" t="s">
        <v>102</v>
      </c>
      <c r="C122" s="93">
        <f>SUM(C123:C124)</f>
        <v>372307</v>
      </c>
      <c r="D122" s="116"/>
      <c r="E122" s="116"/>
    </row>
    <row r="123" spans="1:5" ht="15.75" x14ac:dyDescent="0.2">
      <c r="A123" s="116"/>
      <c r="B123" s="66" t="s">
        <v>6</v>
      </c>
      <c r="C123" s="11">
        <v>3538</v>
      </c>
      <c r="D123" s="116"/>
      <c r="E123" s="116"/>
    </row>
    <row r="124" spans="1:5" ht="15.75" x14ac:dyDescent="0.2">
      <c r="A124" s="116"/>
      <c r="B124" s="68" t="s">
        <v>9</v>
      </c>
      <c r="C124" s="61">
        <v>368769</v>
      </c>
      <c r="D124" s="116"/>
      <c r="E124" s="116"/>
    </row>
    <row r="125" spans="1:5" ht="15.75" x14ac:dyDescent="0.2">
      <c r="A125" s="116"/>
      <c r="B125" s="15" t="s">
        <v>103</v>
      </c>
      <c r="C125" s="93">
        <f>C127+C126</f>
        <v>1662432</v>
      </c>
      <c r="D125" s="116"/>
      <c r="E125" s="116"/>
    </row>
    <row r="126" spans="1:5" ht="15.75" x14ac:dyDescent="0.2">
      <c r="A126" s="116"/>
      <c r="B126" s="66" t="s">
        <v>6</v>
      </c>
      <c r="C126" s="11">
        <v>96586</v>
      </c>
      <c r="D126" s="116"/>
      <c r="E126" s="116"/>
    </row>
    <row r="127" spans="1:5" ht="16.5" thickBot="1" x14ac:dyDescent="0.25">
      <c r="A127" s="116"/>
      <c r="B127" s="68" t="s">
        <v>3</v>
      </c>
      <c r="C127" s="47">
        <v>1565846</v>
      </c>
      <c r="D127" s="116"/>
      <c r="E127" s="116"/>
    </row>
    <row r="128" spans="1:5" ht="32.25" hidden="1" thickBot="1" x14ac:dyDescent="0.25">
      <c r="B128" s="52" t="s">
        <v>107</v>
      </c>
      <c r="C128" s="83">
        <f>C129+C137+C134</f>
        <v>0</v>
      </c>
    </row>
    <row r="129" spans="2:3" ht="15.75" hidden="1" x14ac:dyDescent="0.2">
      <c r="B129" s="33" t="s">
        <v>38</v>
      </c>
      <c r="C129" s="38">
        <f>SUM(C130:C133)</f>
        <v>0</v>
      </c>
    </row>
    <row r="130" spans="2:3" ht="15.75" hidden="1" x14ac:dyDescent="0.2">
      <c r="B130" s="66" t="s">
        <v>2</v>
      </c>
      <c r="C130" s="40"/>
    </row>
    <row r="131" spans="2:3" ht="15.75" hidden="1" x14ac:dyDescent="0.2">
      <c r="B131" s="66" t="s">
        <v>7</v>
      </c>
      <c r="C131" s="40"/>
    </row>
    <row r="132" spans="2:3" ht="15.75" hidden="1" x14ac:dyDescent="0.2">
      <c r="B132" s="66" t="s">
        <v>6</v>
      </c>
      <c r="C132" s="40"/>
    </row>
    <row r="133" spans="2:3" ht="15.75" hidden="1" x14ac:dyDescent="0.2">
      <c r="B133" s="66" t="s">
        <v>3</v>
      </c>
      <c r="C133" s="40"/>
    </row>
    <row r="134" spans="2:3" ht="15.75" hidden="1" x14ac:dyDescent="0.2">
      <c r="B134" s="15" t="s">
        <v>102</v>
      </c>
      <c r="C134" s="41">
        <f>SUM(C135:C136)</f>
        <v>0</v>
      </c>
    </row>
    <row r="135" spans="2:3" ht="15.75" hidden="1" x14ac:dyDescent="0.2">
      <c r="B135" s="66" t="s">
        <v>6</v>
      </c>
      <c r="C135" s="40"/>
    </row>
    <row r="136" spans="2:3" ht="15.75" hidden="1" x14ac:dyDescent="0.2">
      <c r="B136" s="66" t="s">
        <v>3</v>
      </c>
      <c r="C136" s="40"/>
    </row>
    <row r="137" spans="2:3" ht="15.75" hidden="1" x14ac:dyDescent="0.2">
      <c r="B137" s="15" t="s">
        <v>103</v>
      </c>
      <c r="C137" s="41">
        <f>SUM(C138:C139)</f>
        <v>0</v>
      </c>
    </row>
    <row r="138" spans="2:3" ht="15.75" hidden="1" x14ac:dyDescent="0.2">
      <c r="B138" s="66" t="s">
        <v>6</v>
      </c>
      <c r="C138" s="132"/>
    </row>
    <row r="139" spans="2:3" ht="16.5" hidden="1" thickBot="1" x14ac:dyDescent="0.25">
      <c r="B139" s="67" t="s">
        <v>3</v>
      </c>
      <c r="C139" s="133"/>
    </row>
    <row r="140" spans="2:3" ht="16.5" thickBot="1" x14ac:dyDescent="0.25">
      <c r="B140" s="52" t="s">
        <v>10</v>
      </c>
      <c r="C140" s="83">
        <f>C141+C145+C147</f>
        <v>2000213</v>
      </c>
    </row>
    <row r="141" spans="2:3" ht="15.75" x14ac:dyDescent="0.2">
      <c r="B141" s="119" t="s">
        <v>38</v>
      </c>
      <c r="C141" s="38">
        <f>SUM(C142:C144)</f>
        <v>1836397</v>
      </c>
    </row>
    <row r="142" spans="2:3" ht="15.75" x14ac:dyDescent="0.2">
      <c r="B142" s="120" t="s">
        <v>2</v>
      </c>
      <c r="C142" s="20">
        <v>1470580</v>
      </c>
    </row>
    <row r="143" spans="2:3" ht="15.75" x14ac:dyDescent="0.2">
      <c r="B143" s="97" t="s">
        <v>17</v>
      </c>
      <c r="C143" s="113">
        <v>365671</v>
      </c>
    </row>
    <row r="144" spans="2:3" ht="15.75" x14ac:dyDescent="0.2">
      <c r="B144" s="66" t="s">
        <v>3</v>
      </c>
      <c r="C144" s="113">
        <v>146</v>
      </c>
    </row>
    <row r="145" spans="2:3" ht="15.75" x14ac:dyDescent="0.2">
      <c r="B145" s="15" t="s">
        <v>102</v>
      </c>
      <c r="C145" s="93">
        <f>C146</f>
        <v>20381</v>
      </c>
    </row>
    <row r="146" spans="2:3" ht="15.75" x14ac:dyDescent="0.2">
      <c r="B146" s="138" t="s">
        <v>3</v>
      </c>
      <c r="C146" s="113">
        <v>20381</v>
      </c>
    </row>
    <row r="147" spans="2:3" ht="15.75" x14ac:dyDescent="0.2">
      <c r="B147" s="15" t="s">
        <v>103</v>
      </c>
      <c r="C147" s="93">
        <f>C148</f>
        <v>143435</v>
      </c>
    </row>
    <row r="148" spans="2:3" ht="16.5" thickBot="1" x14ac:dyDescent="0.25">
      <c r="B148" s="67" t="s">
        <v>3</v>
      </c>
      <c r="C148" s="47">
        <v>143435</v>
      </c>
    </row>
    <row r="149" spans="2:3" ht="32.25" hidden="1" thickBot="1" x14ac:dyDescent="0.25">
      <c r="B149" s="84" t="s">
        <v>94</v>
      </c>
      <c r="C149" s="118">
        <f>C150+C153</f>
        <v>0</v>
      </c>
    </row>
    <row r="150" spans="2:3" ht="15.75" hidden="1" x14ac:dyDescent="0.2">
      <c r="B150" s="58" t="s">
        <v>38</v>
      </c>
      <c r="C150" s="94">
        <f>SUM(C151:C152)</f>
        <v>0</v>
      </c>
    </row>
    <row r="151" spans="2:3" ht="15.75" hidden="1" x14ac:dyDescent="0.2">
      <c r="B151" s="68" t="s">
        <v>17</v>
      </c>
      <c r="C151" s="49"/>
    </row>
    <row r="152" spans="2:3" ht="15.75" hidden="1" x14ac:dyDescent="0.2">
      <c r="B152" s="68" t="s">
        <v>3</v>
      </c>
      <c r="C152" s="49"/>
    </row>
    <row r="153" spans="2:3" ht="15.75" hidden="1" x14ac:dyDescent="0.2">
      <c r="B153" s="15" t="s">
        <v>103</v>
      </c>
      <c r="C153" s="95">
        <f>C154</f>
        <v>0</v>
      </c>
    </row>
    <row r="154" spans="2:3" ht="16.5" hidden="1" thickBot="1" x14ac:dyDescent="0.25">
      <c r="B154" s="67" t="s">
        <v>3</v>
      </c>
      <c r="C154" s="123"/>
    </row>
    <row r="155" spans="2:3" ht="16.5" thickBot="1" x14ac:dyDescent="0.25">
      <c r="B155" s="52" t="s">
        <v>52</v>
      </c>
      <c r="C155" s="5">
        <f>C156+C161+C165</f>
        <v>1157268</v>
      </c>
    </row>
    <row r="156" spans="2:3" ht="15.75" x14ac:dyDescent="0.2">
      <c r="B156" s="33" t="s">
        <v>38</v>
      </c>
      <c r="C156" s="34">
        <f>C157+C158+C159+C160</f>
        <v>1097236</v>
      </c>
    </row>
    <row r="157" spans="2:3" ht="15.75" x14ac:dyDescent="0.2">
      <c r="B157" s="70" t="s">
        <v>5</v>
      </c>
      <c r="C157" s="9">
        <v>335049</v>
      </c>
    </row>
    <row r="158" spans="2:3" ht="15.75" x14ac:dyDescent="0.2">
      <c r="B158" s="51" t="s">
        <v>6</v>
      </c>
      <c r="C158" s="7">
        <v>665719</v>
      </c>
    </row>
    <row r="159" spans="2:3" ht="15.75" x14ac:dyDescent="0.2">
      <c r="B159" s="51" t="s">
        <v>3</v>
      </c>
      <c r="C159" s="7">
        <v>92263</v>
      </c>
    </row>
    <row r="160" spans="2:3" ht="15.75" x14ac:dyDescent="0.2">
      <c r="B160" s="51" t="s">
        <v>82</v>
      </c>
      <c r="C160" s="7">
        <v>4205</v>
      </c>
    </row>
    <row r="161" spans="2:3" ht="17.25" customHeight="1" x14ac:dyDescent="0.2">
      <c r="B161" s="15" t="s">
        <v>102</v>
      </c>
      <c r="C161" s="24">
        <f>C163+C164+C162</f>
        <v>9931</v>
      </c>
    </row>
    <row r="162" spans="2:3" ht="15.75" customHeight="1" x14ac:dyDescent="0.2">
      <c r="B162" s="51" t="s">
        <v>5</v>
      </c>
      <c r="C162" s="7">
        <v>5731</v>
      </c>
    </row>
    <row r="163" spans="2:3" ht="15" customHeight="1" x14ac:dyDescent="0.2">
      <c r="B163" s="51" t="s">
        <v>6</v>
      </c>
      <c r="C163" s="7">
        <v>863</v>
      </c>
    </row>
    <row r="164" spans="2:3" ht="15.75" x14ac:dyDescent="0.2">
      <c r="B164" s="51" t="s">
        <v>3</v>
      </c>
      <c r="C164" s="7">
        <v>3337</v>
      </c>
    </row>
    <row r="165" spans="2:3" ht="15.75" x14ac:dyDescent="0.2">
      <c r="B165" s="15" t="s">
        <v>103</v>
      </c>
      <c r="C165" s="24">
        <f>C166</f>
        <v>50101</v>
      </c>
    </row>
    <row r="166" spans="2:3" ht="16.5" thickBot="1" x14ac:dyDescent="0.25">
      <c r="B166" s="72" t="s">
        <v>6</v>
      </c>
      <c r="C166" s="18">
        <v>50101</v>
      </c>
    </row>
    <row r="167" spans="2:3" ht="16.5" hidden="1" thickBot="1" x14ac:dyDescent="0.25">
      <c r="B167" s="52" t="s">
        <v>95</v>
      </c>
      <c r="C167" s="5">
        <f>C168+C171+C174</f>
        <v>0</v>
      </c>
    </row>
    <row r="168" spans="2:3" ht="15.75" hidden="1" x14ac:dyDescent="0.2">
      <c r="B168" s="58" t="s">
        <v>38</v>
      </c>
      <c r="C168" s="10">
        <f>SUM(C169:C170)</f>
        <v>0</v>
      </c>
    </row>
    <row r="169" spans="2:3" ht="15.75" hidden="1" x14ac:dyDescent="0.2">
      <c r="B169" s="66" t="s">
        <v>17</v>
      </c>
      <c r="C169" s="7"/>
    </row>
    <row r="170" spans="2:3" ht="15.75" hidden="1" x14ac:dyDescent="0.2">
      <c r="B170" s="66" t="s">
        <v>3</v>
      </c>
      <c r="C170" s="7"/>
    </row>
    <row r="171" spans="2:3" ht="15.75" hidden="1" x14ac:dyDescent="0.2">
      <c r="B171" s="15" t="s">
        <v>102</v>
      </c>
      <c r="C171" s="24">
        <f>SUM(C172:C173)</f>
        <v>0</v>
      </c>
    </row>
    <row r="172" spans="2:3" ht="15.75" hidden="1" x14ac:dyDescent="0.2">
      <c r="B172" s="66" t="s">
        <v>17</v>
      </c>
      <c r="C172" s="126"/>
    </row>
    <row r="173" spans="2:3" ht="15.75" hidden="1" x14ac:dyDescent="0.2">
      <c r="B173" s="74" t="s">
        <v>3</v>
      </c>
      <c r="C173" s="126"/>
    </row>
    <row r="174" spans="2:3" ht="15.75" hidden="1" x14ac:dyDescent="0.2">
      <c r="B174" s="15" t="s">
        <v>103</v>
      </c>
      <c r="C174" s="24">
        <f>C176+C175</f>
        <v>0</v>
      </c>
    </row>
    <row r="175" spans="2:3" ht="15.75" hidden="1" x14ac:dyDescent="0.2">
      <c r="B175" s="66" t="s">
        <v>17</v>
      </c>
      <c r="C175" s="17"/>
    </row>
    <row r="176" spans="2:3" ht="16.5" hidden="1" thickBot="1" x14ac:dyDescent="0.25">
      <c r="B176" s="72" t="s">
        <v>3</v>
      </c>
      <c r="C176" s="18"/>
    </row>
    <row r="177" spans="2:3" ht="16.5" hidden="1" thickBot="1" x14ac:dyDescent="0.25">
      <c r="B177" s="57" t="s">
        <v>92</v>
      </c>
      <c r="C177" s="16">
        <f>SUM(C179:C180)</f>
        <v>0</v>
      </c>
    </row>
    <row r="178" spans="2:3" ht="15.75" hidden="1" x14ac:dyDescent="0.2">
      <c r="B178" s="58" t="s">
        <v>38</v>
      </c>
      <c r="C178" s="10"/>
    </row>
    <row r="179" spans="2:3" ht="15.75" hidden="1" x14ac:dyDescent="0.2">
      <c r="B179" s="51" t="s">
        <v>8</v>
      </c>
      <c r="C179" s="7"/>
    </row>
    <row r="180" spans="2:3" ht="16.5" hidden="1" thickBot="1" x14ac:dyDescent="0.25">
      <c r="B180" s="72" t="s">
        <v>9</v>
      </c>
      <c r="C180" s="18"/>
    </row>
    <row r="181" spans="2:3" ht="16.5" thickBot="1" x14ac:dyDescent="0.25">
      <c r="B181" s="57" t="s">
        <v>72</v>
      </c>
      <c r="C181" s="2">
        <f>C182+C187+C190</f>
        <v>212033</v>
      </c>
    </row>
    <row r="182" spans="2:3" ht="15.75" x14ac:dyDescent="0.2">
      <c r="B182" s="58" t="s">
        <v>38</v>
      </c>
      <c r="C182" s="10">
        <f>SUM(C183:C186)</f>
        <v>195386</v>
      </c>
    </row>
    <row r="183" spans="2:3" ht="15.75" x14ac:dyDescent="0.2">
      <c r="B183" s="66" t="s">
        <v>2</v>
      </c>
      <c r="C183" s="150">
        <v>67290</v>
      </c>
    </row>
    <row r="184" spans="2:3" ht="15.75" hidden="1" x14ac:dyDescent="0.2">
      <c r="B184" s="66" t="s">
        <v>108</v>
      </c>
      <c r="C184" s="150"/>
    </row>
    <row r="185" spans="2:3" ht="15.75" x14ac:dyDescent="0.2">
      <c r="B185" s="66" t="s">
        <v>17</v>
      </c>
      <c r="C185" s="151">
        <v>118469</v>
      </c>
    </row>
    <row r="186" spans="2:3" ht="15.75" x14ac:dyDescent="0.2">
      <c r="B186" s="66" t="s">
        <v>3</v>
      </c>
      <c r="C186" s="152">
        <v>9627</v>
      </c>
    </row>
    <row r="187" spans="2:3" ht="15.75" x14ac:dyDescent="0.2">
      <c r="B187" s="15" t="s">
        <v>102</v>
      </c>
      <c r="C187" s="24">
        <f>SUM(C188:C189)</f>
        <v>8248</v>
      </c>
    </row>
    <row r="188" spans="2:3" ht="15.75" x14ac:dyDescent="0.2">
      <c r="B188" s="66" t="s">
        <v>17</v>
      </c>
      <c r="C188" s="7">
        <v>2488</v>
      </c>
    </row>
    <row r="189" spans="2:3" ht="15.75" x14ac:dyDescent="0.2">
      <c r="B189" s="66" t="s">
        <v>3</v>
      </c>
      <c r="C189" s="7">
        <v>5760</v>
      </c>
    </row>
    <row r="190" spans="2:3" ht="15.75" x14ac:dyDescent="0.2">
      <c r="B190" s="15" t="s">
        <v>103</v>
      </c>
      <c r="C190" s="24">
        <f>C191</f>
        <v>8399</v>
      </c>
    </row>
    <row r="191" spans="2:3" ht="16.5" thickBot="1" x14ac:dyDescent="0.25">
      <c r="B191" s="72" t="s">
        <v>3</v>
      </c>
      <c r="C191" s="18">
        <v>8399</v>
      </c>
    </row>
    <row r="192" spans="2:3" ht="16.5" hidden="1" thickBot="1" x14ac:dyDescent="0.25">
      <c r="B192" s="57" t="s">
        <v>11</v>
      </c>
      <c r="C192" s="2">
        <f>SUM(C194:C195)</f>
        <v>0</v>
      </c>
    </row>
    <row r="193" spans="2:3" ht="15.75" hidden="1" x14ac:dyDescent="0.2">
      <c r="B193" s="58" t="s">
        <v>38</v>
      </c>
      <c r="C193" s="10"/>
    </row>
    <row r="194" spans="2:3" ht="15.75" hidden="1" x14ac:dyDescent="0.2">
      <c r="B194" s="51" t="s">
        <v>17</v>
      </c>
      <c r="C194" s="7"/>
    </row>
    <row r="195" spans="2:3" ht="16.5" hidden="1" thickBot="1" x14ac:dyDescent="0.25">
      <c r="B195" s="74" t="s">
        <v>3</v>
      </c>
      <c r="C195" s="17"/>
    </row>
    <row r="196" spans="2:3" ht="16.5" thickBot="1" x14ac:dyDescent="0.25">
      <c r="B196" s="52" t="s">
        <v>112</v>
      </c>
      <c r="C196" s="2">
        <f>C198+C199+C201+C200</f>
        <v>1081190</v>
      </c>
    </row>
    <row r="197" spans="2:3" ht="15.75" x14ac:dyDescent="0.2">
      <c r="B197" s="58" t="s">
        <v>38</v>
      </c>
      <c r="C197" s="10"/>
    </row>
    <row r="198" spans="2:3" ht="15.75" x14ac:dyDescent="0.2">
      <c r="B198" s="51" t="s">
        <v>6</v>
      </c>
      <c r="C198" s="7">
        <v>919364</v>
      </c>
    </row>
    <row r="199" spans="2:3" ht="15.75" x14ac:dyDescent="0.2">
      <c r="B199" s="75" t="s">
        <v>81</v>
      </c>
      <c r="C199" s="7">
        <v>150011</v>
      </c>
    </row>
    <row r="200" spans="2:3" ht="15.75" x14ac:dyDescent="0.2">
      <c r="B200" s="157" t="s">
        <v>3</v>
      </c>
      <c r="C200" s="17">
        <v>20</v>
      </c>
    </row>
    <row r="201" spans="2:3" ht="16.5" thickBot="1" x14ac:dyDescent="0.25">
      <c r="B201" s="72" t="s">
        <v>117</v>
      </c>
      <c r="C201" s="18">
        <v>11795</v>
      </c>
    </row>
    <row r="202" spans="2:3" ht="16.5" thickBot="1" x14ac:dyDescent="0.25">
      <c r="B202" s="52" t="s">
        <v>66</v>
      </c>
      <c r="C202" s="2">
        <f>C203+C207+C210</f>
        <v>1374207</v>
      </c>
    </row>
    <row r="203" spans="2:3" ht="15.75" x14ac:dyDescent="0.2">
      <c r="B203" s="58" t="s">
        <v>38</v>
      </c>
      <c r="C203" s="34">
        <f>SUM(C204:C206)</f>
        <v>1187117</v>
      </c>
    </row>
    <row r="204" spans="2:3" ht="15.75" x14ac:dyDescent="0.2">
      <c r="B204" s="75" t="s">
        <v>6</v>
      </c>
      <c r="C204" s="19">
        <v>1048148</v>
      </c>
    </row>
    <row r="205" spans="2:3" ht="15.75" x14ac:dyDescent="0.2">
      <c r="B205" s="75" t="s">
        <v>3</v>
      </c>
      <c r="C205" s="19">
        <v>133824</v>
      </c>
    </row>
    <row r="206" spans="2:3" ht="15.75" x14ac:dyDescent="0.2">
      <c r="B206" s="75" t="s">
        <v>81</v>
      </c>
      <c r="C206" s="19">
        <v>5145</v>
      </c>
    </row>
    <row r="207" spans="2:3" ht="15.75" x14ac:dyDescent="0.2">
      <c r="B207" s="15" t="s">
        <v>102</v>
      </c>
      <c r="C207" s="13">
        <f>SUM(C208:C209)</f>
        <v>169483</v>
      </c>
    </row>
    <row r="208" spans="2:3" ht="15.75" x14ac:dyDescent="0.2">
      <c r="B208" s="76" t="s">
        <v>8</v>
      </c>
      <c r="C208" s="19">
        <v>15716</v>
      </c>
    </row>
    <row r="209" spans="2:3" ht="15.75" x14ac:dyDescent="0.2">
      <c r="B209" s="77" t="s">
        <v>3</v>
      </c>
      <c r="C209" s="127">
        <v>153767</v>
      </c>
    </row>
    <row r="210" spans="2:3" ht="15.75" x14ac:dyDescent="0.2">
      <c r="B210" s="15" t="s">
        <v>103</v>
      </c>
      <c r="C210" s="24">
        <f>SUM(C211:C212)</f>
        <v>17607</v>
      </c>
    </row>
    <row r="211" spans="2:3" ht="15.75" x14ac:dyDescent="0.2">
      <c r="B211" s="76" t="s">
        <v>8</v>
      </c>
      <c r="C211" s="7">
        <v>87</v>
      </c>
    </row>
    <row r="212" spans="2:3" ht="16.5" thickBot="1" x14ac:dyDescent="0.25">
      <c r="B212" s="77" t="s">
        <v>3</v>
      </c>
      <c r="C212" s="18">
        <v>17520</v>
      </c>
    </row>
    <row r="213" spans="2:3" ht="16.5" thickBot="1" x14ac:dyDescent="0.25">
      <c r="B213" s="52" t="s">
        <v>70</v>
      </c>
      <c r="C213" s="2">
        <f>SUM(C215:C218)</f>
        <v>6112975</v>
      </c>
    </row>
    <row r="214" spans="2:3" ht="15.75" x14ac:dyDescent="0.2">
      <c r="B214" s="58" t="s">
        <v>38</v>
      </c>
      <c r="C214" s="10">
        <f>SUM(C215:C217)</f>
        <v>6100717</v>
      </c>
    </row>
    <row r="215" spans="2:3" ht="15.75" x14ac:dyDescent="0.2">
      <c r="B215" s="75" t="s">
        <v>2</v>
      </c>
      <c r="C215" s="7">
        <v>6015416</v>
      </c>
    </row>
    <row r="216" spans="2:3" ht="15.75" x14ac:dyDescent="0.2">
      <c r="B216" s="75" t="s">
        <v>17</v>
      </c>
      <c r="C216" s="7">
        <v>66972</v>
      </c>
    </row>
    <row r="217" spans="2:3" ht="15.75" x14ac:dyDescent="0.2">
      <c r="B217" s="75" t="s">
        <v>3</v>
      </c>
      <c r="C217" s="7">
        <v>18329</v>
      </c>
    </row>
    <row r="218" spans="2:3" ht="15.75" x14ac:dyDescent="0.2">
      <c r="B218" s="15" t="s">
        <v>102</v>
      </c>
      <c r="C218" s="24">
        <f>C219</f>
        <v>12258</v>
      </c>
    </row>
    <row r="219" spans="2:3" ht="16.5" thickBot="1" x14ac:dyDescent="0.25">
      <c r="B219" s="73" t="s">
        <v>3</v>
      </c>
      <c r="C219" s="6">
        <v>12258</v>
      </c>
    </row>
    <row r="220" spans="2:3" ht="16.5" hidden="1" thickBot="1" x14ac:dyDescent="0.25">
      <c r="B220" s="52" t="s">
        <v>75</v>
      </c>
      <c r="C220" s="2">
        <f>C221+C224</f>
        <v>0</v>
      </c>
    </row>
    <row r="221" spans="2:3" ht="15.75" hidden="1" x14ac:dyDescent="0.2">
      <c r="B221" s="58" t="s">
        <v>38</v>
      </c>
      <c r="C221" s="10">
        <f>C222+C223</f>
        <v>0</v>
      </c>
    </row>
    <row r="222" spans="2:3" ht="15.75" hidden="1" x14ac:dyDescent="0.2">
      <c r="B222" s="75" t="s">
        <v>17</v>
      </c>
      <c r="C222" s="7"/>
    </row>
    <row r="223" spans="2:3" ht="16.5" hidden="1" thickBot="1" x14ac:dyDescent="0.25">
      <c r="B223" s="75" t="s">
        <v>3</v>
      </c>
      <c r="C223" s="7"/>
    </row>
    <row r="224" spans="2:3" ht="15.75" hidden="1" x14ac:dyDescent="0.2">
      <c r="B224" s="15" t="s">
        <v>103</v>
      </c>
      <c r="C224" s="24">
        <f>C225</f>
        <v>0</v>
      </c>
    </row>
    <row r="225" spans="2:3" ht="16.5" hidden="1" thickBot="1" x14ac:dyDescent="0.25">
      <c r="B225" s="156" t="s">
        <v>3</v>
      </c>
      <c r="C225" s="18"/>
    </row>
    <row r="226" spans="2:3" ht="16.5" thickBot="1" x14ac:dyDescent="0.25">
      <c r="B226" s="55" t="s">
        <v>113</v>
      </c>
      <c r="C226" s="2">
        <f>C227+C232+C235</f>
        <v>1816519</v>
      </c>
    </row>
    <row r="227" spans="2:3" ht="15.75" x14ac:dyDescent="0.2">
      <c r="B227" s="58" t="s">
        <v>38</v>
      </c>
      <c r="C227" s="10">
        <f>SUM(C228:C231)</f>
        <v>1813421</v>
      </c>
    </row>
    <row r="228" spans="2:3" ht="15.75" x14ac:dyDescent="0.2">
      <c r="B228" s="66" t="s">
        <v>2</v>
      </c>
      <c r="C228" s="7">
        <v>254734</v>
      </c>
    </row>
    <row r="229" spans="2:3" ht="15.75" x14ac:dyDescent="0.2">
      <c r="B229" s="75" t="s">
        <v>7</v>
      </c>
      <c r="C229" s="7">
        <v>1272148</v>
      </c>
    </row>
    <row r="230" spans="2:3" ht="15.75" x14ac:dyDescent="0.2">
      <c r="B230" s="70" t="s">
        <v>8</v>
      </c>
      <c r="C230" s="9">
        <v>258218</v>
      </c>
    </row>
    <row r="231" spans="2:3" ht="15.75" x14ac:dyDescent="0.2">
      <c r="B231" s="51" t="s">
        <v>9</v>
      </c>
      <c r="C231" s="7">
        <v>28321</v>
      </c>
    </row>
    <row r="232" spans="2:3" ht="15.75" x14ac:dyDescent="0.2">
      <c r="B232" s="15" t="s">
        <v>102</v>
      </c>
      <c r="C232" s="24">
        <f>SUM(C233:C234)</f>
        <v>486</v>
      </c>
    </row>
    <row r="233" spans="2:3" ht="15.75" x14ac:dyDescent="0.2">
      <c r="B233" s="75" t="s">
        <v>8</v>
      </c>
      <c r="C233" s="7">
        <v>235</v>
      </c>
    </row>
    <row r="234" spans="2:3" ht="15.75" x14ac:dyDescent="0.2">
      <c r="B234" s="157" t="s">
        <v>3</v>
      </c>
      <c r="C234" s="17">
        <v>251</v>
      </c>
    </row>
    <row r="235" spans="2:3" ht="15.75" x14ac:dyDescent="0.2">
      <c r="B235" s="15" t="s">
        <v>103</v>
      </c>
      <c r="C235" s="24">
        <f>C237+C236</f>
        <v>2612</v>
      </c>
    </row>
    <row r="236" spans="2:3" ht="15.75" x14ac:dyDescent="0.2">
      <c r="B236" s="70" t="s">
        <v>8</v>
      </c>
      <c r="C236" s="17">
        <v>630</v>
      </c>
    </row>
    <row r="237" spans="2:3" ht="17.25" customHeight="1" thickBot="1" x14ac:dyDescent="0.25">
      <c r="B237" s="156" t="s">
        <v>3</v>
      </c>
      <c r="C237" s="18">
        <v>1982</v>
      </c>
    </row>
    <row r="238" spans="2:3" ht="16.5" thickBot="1" x14ac:dyDescent="0.25">
      <c r="B238" s="55" t="s">
        <v>12</v>
      </c>
      <c r="C238" s="2">
        <f>C239+C242</f>
        <v>487098</v>
      </c>
    </row>
    <row r="239" spans="2:3" ht="15.75" x14ac:dyDescent="0.2">
      <c r="B239" s="14" t="s">
        <v>38</v>
      </c>
      <c r="C239" s="10">
        <f>C241+C240</f>
        <v>316701</v>
      </c>
    </row>
    <row r="240" spans="2:3" ht="15.75" x14ac:dyDescent="0.2">
      <c r="B240" s="165" t="s">
        <v>17</v>
      </c>
      <c r="C240" s="9">
        <v>287688</v>
      </c>
    </row>
    <row r="241" spans="2:5" ht="15.75" x14ac:dyDescent="0.2">
      <c r="B241" s="51" t="s">
        <v>9</v>
      </c>
      <c r="C241" s="7">
        <v>29013</v>
      </c>
    </row>
    <row r="242" spans="2:5" ht="15.75" x14ac:dyDescent="0.2">
      <c r="B242" s="15" t="s">
        <v>103</v>
      </c>
      <c r="C242" s="24">
        <f>C243</f>
        <v>170397</v>
      </c>
    </row>
    <row r="243" spans="2:5" ht="16.5" thickBot="1" x14ac:dyDescent="0.25">
      <c r="B243" s="156" t="s">
        <v>3</v>
      </c>
      <c r="C243" s="18">
        <v>170397</v>
      </c>
    </row>
    <row r="244" spans="2:5" ht="16.5" thickBot="1" x14ac:dyDescent="0.25">
      <c r="B244" s="55" t="s">
        <v>13</v>
      </c>
      <c r="C244" s="2">
        <f>SUM(C246:C247)</f>
        <v>7758</v>
      </c>
    </row>
    <row r="245" spans="2:5" ht="15.75" x14ac:dyDescent="0.2">
      <c r="B245" s="33" t="s">
        <v>38</v>
      </c>
      <c r="C245" s="147"/>
    </row>
    <row r="246" spans="2:5" ht="15.75" x14ac:dyDescent="0.2">
      <c r="B246" s="51" t="s">
        <v>17</v>
      </c>
      <c r="C246" s="126">
        <v>4902</v>
      </c>
    </row>
    <row r="247" spans="2:5" ht="16.5" thickBot="1" x14ac:dyDescent="0.25">
      <c r="B247" s="72" t="s">
        <v>9</v>
      </c>
      <c r="C247" s="129">
        <v>2856</v>
      </c>
    </row>
    <row r="248" spans="2:5" ht="16.5" hidden="1" thickBot="1" x14ac:dyDescent="0.25">
      <c r="B248" s="55" t="s">
        <v>76</v>
      </c>
      <c r="C248" s="35">
        <f>C249</f>
        <v>0</v>
      </c>
      <c r="D248" s="116"/>
      <c r="E248" s="116"/>
    </row>
    <row r="249" spans="2:5" ht="16.5" hidden="1" thickBot="1" x14ac:dyDescent="0.25">
      <c r="B249" s="107" t="s">
        <v>58</v>
      </c>
      <c r="C249" s="6"/>
      <c r="D249" s="116"/>
      <c r="E249" s="116"/>
    </row>
    <row r="250" spans="2:5" ht="16.5" thickBot="1" x14ac:dyDescent="0.25">
      <c r="B250" s="55" t="s">
        <v>77</v>
      </c>
      <c r="C250" s="2">
        <f>C251+C255+C258</f>
        <v>2501420</v>
      </c>
    </row>
    <row r="251" spans="2:5" ht="15.75" x14ac:dyDescent="0.2">
      <c r="B251" s="58" t="s">
        <v>38</v>
      </c>
      <c r="C251" s="10">
        <f>SUM(C252:C254)</f>
        <v>513244</v>
      </c>
    </row>
    <row r="252" spans="2:5" ht="15.75" hidden="1" x14ac:dyDescent="0.2">
      <c r="B252" s="70" t="s">
        <v>2</v>
      </c>
      <c r="C252" s="9"/>
    </row>
    <row r="253" spans="2:5" ht="15.75" x14ac:dyDescent="0.2">
      <c r="B253" s="51" t="s">
        <v>17</v>
      </c>
      <c r="C253" s="7">
        <v>3205</v>
      </c>
    </row>
    <row r="254" spans="2:5" ht="15.75" x14ac:dyDescent="0.2">
      <c r="B254" s="51" t="s">
        <v>9</v>
      </c>
      <c r="C254" s="7">
        <v>510039</v>
      </c>
    </row>
    <row r="255" spans="2:5" ht="15.75" x14ac:dyDescent="0.2">
      <c r="B255" s="15" t="s">
        <v>102</v>
      </c>
      <c r="C255" s="24">
        <f>SUM(C256:C257)</f>
        <v>1963346</v>
      </c>
    </row>
    <row r="256" spans="2:5" ht="15.75" hidden="1" x14ac:dyDescent="0.2">
      <c r="B256" s="51" t="s">
        <v>6</v>
      </c>
      <c r="C256" s="9"/>
    </row>
    <row r="257" spans="1:3" ht="15.75" x14ac:dyDescent="0.2">
      <c r="B257" s="74" t="s">
        <v>9</v>
      </c>
      <c r="C257" s="17">
        <v>1963346</v>
      </c>
    </row>
    <row r="258" spans="1:3" ht="15.75" x14ac:dyDescent="0.2">
      <c r="B258" s="15" t="s">
        <v>103</v>
      </c>
      <c r="C258" s="24">
        <f>C259</f>
        <v>24830</v>
      </c>
    </row>
    <row r="259" spans="1:3" ht="16.5" thickBot="1" x14ac:dyDescent="0.25">
      <c r="B259" s="72" t="s">
        <v>3</v>
      </c>
      <c r="C259" s="18">
        <v>24830</v>
      </c>
    </row>
    <row r="260" spans="1:3" ht="32.25" thickBot="1" x14ac:dyDescent="0.25">
      <c r="B260" s="99" t="s">
        <v>14</v>
      </c>
      <c r="C260" s="2">
        <f>C261+C264+C267</f>
        <v>232233</v>
      </c>
    </row>
    <row r="261" spans="1:3" ht="15.75" x14ac:dyDescent="0.2">
      <c r="B261" s="58" t="s">
        <v>38</v>
      </c>
      <c r="C261" s="10">
        <f>SUM(C262:C263)</f>
        <v>174178</v>
      </c>
    </row>
    <row r="262" spans="1:3" ht="15.75" x14ac:dyDescent="0.2">
      <c r="B262" s="51" t="s">
        <v>6</v>
      </c>
      <c r="C262" s="9">
        <v>119436</v>
      </c>
    </row>
    <row r="263" spans="1:3" ht="15.75" x14ac:dyDescent="0.2">
      <c r="B263" s="51" t="s">
        <v>3</v>
      </c>
      <c r="C263" s="7">
        <v>54742</v>
      </c>
    </row>
    <row r="264" spans="1:3" ht="15.75" x14ac:dyDescent="0.2">
      <c r="B264" s="15" t="s">
        <v>102</v>
      </c>
      <c r="C264" s="24">
        <f>SUM(C265:C266)</f>
        <v>35195</v>
      </c>
    </row>
    <row r="265" spans="1:3" ht="15.75" x14ac:dyDescent="0.2">
      <c r="B265" s="51" t="s">
        <v>6</v>
      </c>
      <c r="C265" s="7">
        <v>33618</v>
      </c>
    </row>
    <row r="266" spans="1:3" ht="15.75" x14ac:dyDescent="0.2">
      <c r="B266" s="74" t="s">
        <v>9</v>
      </c>
      <c r="C266" s="7">
        <v>1577</v>
      </c>
    </row>
    <row r="267" spans="1:3" ht="15.75" x14ac:dyDescent="0.2">
      <c r="B267" s="15" t="s">
        <v>103</v>
      </c>
      <c r="C267" s="24">
        <f>SUM(C268:C269)</f>
        <v>22860</v>
      </c>
    </row>
    <row r="268" spans="1:3" ht="16.5" thickBot="1" x14ac:dyDescent="0.25">
      <c r="B268" s="51" t="s">
        <v>6</v>
      </c>
      <c r="C268" s="7">
        <v>22860</v>
      </c>
    </row>
    <row r="269" spans="1:3" ht="16.5" hidden="1" thickBot="1" x14ac:dyDescent="0.25">
      <c r="B269" s="72" t="s">
        <v>9</v>
      </c>
      <c r="C269" s="18"/>
    </row>
    <row r="270" spans="1:3" ht="16.5" hidden="1" thickBot="1" x14ac:dyDescent="0.25">
      <c r="A270" s="116"/>
      <c r="B270" s="100" t="s">
        <v>15</v>
      </c>
      <c r="C270" s="16">
        <f>C271+C276</f>
        <v>0</v>
      </c>
    </row>
    <row r="271" spans="1:3" ht="15.75" hidden="1" x14ac:dyDescent="0.2">
      <c r="A271" s="116"/>
      <c r="B271" s="58" t="s">
        <v>38</v>
      </c>
      <c r="C271" s="10">
        <f>SUM(C272:C275)</f>
        <v>0</v>
      </c>
    </row>
    <row r="272" spans="1:3" ht="15.75" hidden="1" x14ac:dyDescent="0.2">
      <c r="A272" s="116"/>
      <c r="B272" s="103" t="s">
        <v>2</v>
      </c>
      <c r="C272" s="9"/>
    </row>
    <row r="273" spans="1:3" ht="15.75" hidden="1" x14ac:dyDescent="0.2">
      <c r="A273" s="116"/>
      <c r="B273" s="79" t="s">
        <v>25</v>
      </c>
      <c r="C273" s="7"/>
    </row>
    <row r="274" spans="1:3" ht="15.75" hidden="1" x14ac:dyDescent="0.2">
      <c r="A274" s="116"/>
      <c r="B274" s="79" t="s">
        <v>17</v>
      </c>
      <c r="C274" s="7"/>
    </row>
    <row r="275" spans="1:3" ht="15.75" hidden="1" x14ac:dyDescent="0.2">
      <c r="A275" s="116"/>
      <c r="B275" s="79" t="s">
        <v>3</v>
      </c>
      <c r="C275" s="7"/>
    </row>
    <row r="276" spans="1:3" ht="32.25" hidden="1" thickBot="1" x14ac:dyDescent="0.25">
      <c r="A276" s="116"/>
      <c r="B276" s="88" t="s">
        <v>56</v>
      </c>
      <c r="C276" s="65"/>
    </row>
    <row r="277" spans="1:3" ht="32.25" hidden="1" thickBot="1" x14ac:dyDescent="0.25">
      <c r="A277" s="116"/>
      <c r="B277" s="168" t="s">
        <v>118</v>
      </c>
      <c r="C277" s="37">
        <f>C278+C281</f>
        <v>0</v>
      </c>
    </row>
    <row r="278" spans="1:3" ht="15.75" hidden="1" x14ac:dyDescent="0.2">
      <c r="A278" s="116"/>
      <c r="B278" s="58" t="s">
        <v>38</v>
      </c>
      <c r="C278" s="10">
        <f>C279+C280</f>
        <v>0</v>
      </c>
    </row>
    <row r="279" spans="1:3" ht="15.75" hidden="1" x14ac:dyDescent="0.2">
      <c r="A279" s="116"/>
      <c r="B279" s="74" t="s">
        <v>17</v>
      </c>
      <c r="C279" s="9"/>
    </row>
    <row r="280" spans="1:3" ht="15.75" hidden="1" x14ac:dyDescent="0.2">
      <c r="A280" s="116"/>
      <c r="B280" s="51" t="s">
        <v>3</v>
      </c>
      <c r="C280" s="7"/>
    </row>
    <row r="281" spans="1:3" ht="31.5" hidden="1" x14ac:dyDescent="0.2">
      <c r="A281" s="116"/>
      <c r="B281" s="15" t="s">
        <v>41</v>
      </c>
      <c r="C281" s="24">
        <f>SUM(C282:C283)</f>
        <v>0</v>
      </c>
    </row>
    <row r="282" spans="1:3" ht="15.75" hidden="1" x14ac:dyDescent="0.2">
      <c r="A282" s="116"/>
      <c r="B282" s="74" t="s">
        <v>17</v>
      </c>
      <c r="C282" s="17"/>
    </row>
    <row r="283" spans="1:3" ht="16.5" hidden="1" thickBot="1" x14ac:dyDescent="0.25">
      <c r="A283" s="116"/>
      <c r="B283" s="72" t="s">
        <v>3</v>
      </c>
      <c r="C283" s="18"/>
    </row>
    <row r="284" spans="1:3" ht="16.5" thickBot="1" x14ac:dyDescent="0.25">
      <c r="B284" s="57" t="s">
        <v>16</v>
      </c>
      <c r="C284" s="2">
        <f>C285+C288</f>
        <v>1638448</v>
      </c>
    </row>
    <row r="285" spans="1:3" ht="15.75" x14ac:dyDescent="0.2">
      <c r="B285" s="90" t="s">
        <v>38</v>
      </c>
      <c r="C285" s="10">
        <f>SUM(C286:C287)</f>
        <v>1623815</v>
      </c>
    </row>
    <row r="286" spans="1:3" ht="15.75" x14ac:dyDescent="0.2">
      <c r="B286" s="70" t="s">
        <v>8</v>
      </c>
      <c r="C286" s="9">
        <v>1546070</v>
      </c>
    </row>
    <row r="287" spans="1:3" ht="15.75" x14ac:dyDescent="0.2">
      <c r="B287" s="51" t="s">
        <v>9</v>
      </c>
      <c r="C287" s="7">
        <v>77745</v>
      </c>
    </row>
    <row r="288" spans="1:3" ht="15.75" x14ac:dyDescent="0.2">
      <c r="B288" s="15" t="s">
        <v>103</v>
      </c>
      <c r="C288" s="24">
        <f>SUM(C289:C290)</f>
        <v>14633</v>
      </c>
    </row>
    <row r="289" spans="2:3" ht="15.75" x14ac:dyDescent="0.2">
      <c r="B289" s="70" t="s">
        <v>8</v>
      </c>
      <c r="C289" s="17">
        <v>8993</v>
      </c>
    </row>
    <row r="290" spans="2:3" ht="16.5" thickBot="1" x14ac:dyDescent="0.25">
      <c r="B290" s="72" t="s">
        <v>9</v>
      </c>
      <c r="C290" s="129">
        <v>5640</v>
      </c>
    </row>
    <row r="291" spans="2:3" ht="16.5" thickBot="1" x14ac:dyDescent="0.25">
      <c r="B291" s="57" t="s">
        <v>50</v>
      </c>
      <c r="C291" s="2">
        <f>C292+C298+C302</f>
        <v>37531491</v>
      </c>
    </row>
    <row r="292" spans="2:3" ht="15.75" x14ac:dyDescent="0.2">
      <c r="B292" s="90" t="s">
        <v>38</v>
      </c>
      <c r="C292" s="10">
        <f>SUM(C293:C297)</f>
        <v>17687465</v>
      </c>
    </row>
    <row r="293" spans="2:3" ht="15.75" x14ac:dyDescent="0.2">
      <c r="B293" s="51" t="s">
        <v>2</v>
      </c>
      <c r="C293" s="7">
        <v>736301</v>
      </c>
    </row>
    <row r="294" spans="2:3" ht="15.75" x14ac:dyDescent="0.2">
      <c r="B294" s="51" t="s">
        <v>17</v>
      </c>
      <c r="C294" s="7">
        <v>11531429</v>
      </c>
    </row>
    <row r="295" spans="2:3" ht="15.75" x14ac:dyDescent="0.2">
      <c r="B295" s="51" t="s">
        <v>3</v>
      </c>
      <c r="C295" s="7">
        <v>5352064</v>
      </c>
    </row>
    <row r="296" spans="2:3" ht="15.75" x14ac:dyDescent="0.2">
      <c r="B296" s="51" t="s">
        <v>82</v>
      </c>
      <c r="C296" s="7">
        <v>16902</v>
      </c>
    </row>
    <row r="297" spans="2:3" ht="15.75" x14ac:dyDescent="0.2">
      <c r="B297" s="51" t="s">
        <v>111</v>
      </c>
      <c r="C297" s="7">
        <v>50769</v>
      </c>
    </row>
    <row r="298" spans="2:3" ht="15.75" x14ac:dyDescent="0.2">
      <c r="B298" s="15" t="s">
        <v>102</v>
      </c>
      <c r="C298" s="24">
        <f>SUM(C299:C301)</f>
        <v>8569700</v>
      </c>
    </row>
    <row r="299" spans="2:3" ht="15.75" x14ac:dyDescent="0.2">
      <c r="B299" s="51" t="s">
        <v>2</v>
      </c>
      <c r="C299" s="7">
        <v>2240</v>
      </c>
    </row>
    <row r="300" spans="2:3" ht="15.75" x14ac:dyDescent="0.2">
      <c r="B300" s="101" t="s">
        <v>17</v>
      </c>
      <c r="C300" s="7">
        <v>329547</v>
      </c>
    </row>
    <row r="301" spans="2:3" ht="15.75" x14ac:dyDescent="0.2">
      <c r="B301" s="101" t="s">
        <v>3</v>
      </c>
      <c r="C301" s="7">
        <v>8237913</v>
      </c>
    </row>
    <row r="302" spans="2:3" ht="15.75" x14ac:dyDescent="0.2">
      <c r="B302" s="15" t="s">
        <v>103</v>
      </c>
      <c r="C302" s="24">
        <f>SUM(C303:C304)</f>
        <v>11274326</v>
      </c>
    </row>
    <row r="303" spans="2:3" ht="15.75" x14ac:dyDescent="0.2">
      <c r="B303" s="51" t="s">
        <v>8</v>
      </c>
      <c r="C303" s="7">
        <v>2284873</v>
      </c>
    </row>
    <row r="304" spans="2:3" ht="16.5" thickBot="1" x14ac:dyDescent="0.25">
      <c r="B304" s="72" t="s">
        <v>9</v>
      </c>
      <c r="C304" s="18">
        <v>8989453</v>
      </c>
    </row>
    <row r="305" spans="2:3" ht="16.5" thickBot="1" x14ac:dyDescent="0.25">
      <c r="B305" s="57" t="s">
        <v>69</v>
      </c>
      <c r="C305" s="2">
        <f>C306+C311+C315</f>
        <v>3579884</v>
      </c>
    </row>
    <row r="306" spans="2:3" ht="15.75" x14ac:dyDescent="0.2">
      <c r="B306" s="89" t="s">
        <v>38</v>
      </c>
      <c r="C306" s="10">
        <f>C307+C308+C309+C310</f>
        <v>3438914</v>
      </c>
    </row>
    <row r="307" spans="2:3" ht="15.75" x14ac:dyDescent="0.2">
      <c r="B307" s="56" t="s">
        <v>2</v>
      </c>
      <c r="C307" s="7">
        <v>1028932</v>
      </c>
    </row>
    <row r="308" spans="2:3" ht="15.75" x14ac:dyDescent="0.2">
      <c r="B308" s="56" t="s">
        <v>6</v>
      </c>
      <c r="C308" s="7">
        <v>2193855</v>
      </c>
    </row>
    <row r="309" spans="2:3" ht="15.75" x14ac:dyDescent="0.2">
      <c r="B309" s="56" t="s">
        <v>3</v>
      </c>
      <c r="C309" s="7">
        <v>213406</v>
      </c>
    </row>
    <row r="310" spans="2:3" ht="15.75" x14ac:dyDescent="0.2">
      <c r="B310" s="56" t="s">
        <v>111</v>
      </c>
      <c r="C310" s="7">
        <v>2721</v>
      </c>
    </row>
    <row r="311" spans="2:3" ht="15.75" x14ac:dyDescent="0.2">
      <c r="B311" s="15" t="s">
        <v>102</v>
      </c>
      <c r="C311" s="24">
        <f>C313+C314+C312</f>
        <v>51927</v>
      </c>
    </row>
    <row r="312" spans="2:3" ht="15.75" hidden="1" x14ac:dyDescent="0.2">
      <c r="B312" s="56" t="s">
        <v>2</v>
      </c>
      <c r="C312" s="7"/>
    </row>
    <row r="313" spans="2:3" ht="15.75" x14ac:dyDescent="0.2">
      <c r="B313" s="56" t="s">
        <v>6</v>
      </c>
      <c r="C313" s="7">
        <v>31738</v>
      </c>
    </row>
    <row r="314" spans="2:3" ht="15.75" x14ac:dyDescent="0.2">
      <c r="B314" s="56" t="s">
        <v>3</v>
      </c>
      <c r="C314" s="7">
        <v>20189</v>
      </c>
    </row>
    <row r="315" spans="2:3" ht="15.75" x14ac:dyDescent="0.2">
      <c r="B315" s="15" t="s">
        <v>103</v>
      </c>
      <c r="C315" s="24">
        <f>C316+C317</f>
        <v>89043</v>
      </c>
    </row>
    <row r="316" spans="2:3" ht="15.75" x14ac:dyDescent="0.2">
      <c r="B316" s="51" t="s">
        <v>6</v>
      </c>
      <c r="C316" s="7">
        <v>68600</v>
      </c>
    </row>
    <row r="317" spans="2:3" ht="16.5" thickBot="1" x14ac:dyDescent="0.25">
      <c r="B317" s="72" t="s">
        <v>3</v>
      </c>
      <c r="C317" s="18">
        <v>20443</v>
      </c>
    </row>
    <row r="318" spans="2:3" ht="16.5" thickBot="1" x14ac:dyDescent="0.25">
      <c r="B318" s="99" t="s">
        <v>88</v>
      </c>
      <c r="C318" s="2">
        <f>C319+C325+C328</f>
        <v>32085385</v>
      </c>
    </row>
    <row r="319" spans="2:3" ht="15.75" x14ac:dyDescent="0.2">
      <c r="B319" s="89" t="s">
        <v>38</v>
      </c>
      <c r="C319" s="10">
        <f>SUM(C320:C324)</f>
        <v>32081943</v>
      </c>
    </row>
    <row r="320" spans="2:3" ht="15.75" x14ac:dyDescent="0.2">
      <c r="B320" s="56" t="s">
        <v>2</v>
      </c>
      <c r="C320" s="9">
        <v>314147</v>
      </c>
    </row>
    <row r="321" spans="2:3" ht="15.75" x14ac:dyDescent="0.2">
      <c r="B321" s="80" t="s">
        <v>8</v>
      </c>
      <c r="C321" s="7">
        <v>43615</v>
      </c>
    </row>
    <row r="322" spans="2:3" ht="15.75" x14ac:dyDescent="0.2">
      <c r="B322" s="56" t="s">
        <v>3</v>
      </c>
      <c r="C322" s="7">
        <v>11808</v>
      </c>
    </row>
    <row r="323" spans="2:3" ht="15.75" x14ac:dyDescent="0.2">
      <c r="B323" s="56" t="s">
        <v>108</v>
      </c>
      <c r="C323" s="7">
        <v>31342475</v>
      </c>
    </row>
    <row r="324" spans="2:3" ht="15.75" x14ac:dyDescent="0.2">
      <c r="B324" s="56" t="s">
        <v>114</v>
      </c>
      <c r="C324" s="7">
        <v>369898</v>
      </c>
    </row>
    <row r="325" spans="2:3" ht="15.75" x14ac:dyDescent="0.2">
      <c r="B325" s="15" t="s">
        <v>102</v>
      </c>
      <c r="C325" s="24">
        <f>C326+C327</f>
        <v>2924</v>
      </c>
    </row>
    <row r="326" spans="2:3" ht="15.75" x14ac:dyDescent="0.2">
      <c r="B326" s="80" t="s">
        <v>8</v>
      </c>
      <c r="C326" s="17">
        <v>2924</v>
      </c>
    </row>
    <row r="327" spans="2:3" ht="15.75" hidden="1" x14ac:dyDescent="0.2">
      <c r="B327" s="164" t="s">
        <v>3</v>
      </c>
      <c r="C327" s="17"/>
    </row>
    <row r="328" spans="2:3" ht="15.75" x14ac:dyDescent="0.2">
      <c r="B328" s="15" t="s">
        <v>103</v>
      </c>
      <c r="C328" s="24">
        <f>C329</f>
        <v>518</v>
      </c>
    </row>
    <row r="329" spans="2:3" ht="16.5" thickBot="1" x14ac:dyDescent="0.25">
      <c r="B329" s="72" t="s">
        <v>6</v>
      </c>
      <c r="C329" s="18">
        <v>518</v>
      </c>
    </row>
    <row r="330" spans="2:3" ht="16.5" thickBot="1" x14ac:dyDescent="0.25">
      <c r="B330" s="57" t="s">
        <v>19</v>
      </c>
      <c r="C330" s="2">
        <f>C331+C335</f>
        <v>2964001</v>
      </c>
    </row>
    <row r="331" spans="2:3" ht="15.75" x14ac:dyDescent="0.2">
      <c r="B331" s="58" t="s">
        <v>38</v>
      </c>
      <c r="C331" s="10">
        <f>SUM(C332:C334)</f>
        <v>2964001</v>
      </c>
    </row>
    <row r="332" spans="2:3" ht="15.75" x14ac:dyDescent="0.2">
      <c r="B332" s="51" t="s">
        <v>2</v>
      </c>
      <c r="C332" s="7">
        <v>2834840</v>
      </c>
    </row>
    <row r="333" spans="2:3" ht="15.75" x14ac:dyDescent="0.2">
      <c r="B333" s="51" t="s">
        <v>6</v>
      </c>
      <c r="C333" s="7">
        <v>128683</v>
      </c>
    </row>
    <row r="334" spans="2:3" ht="16.5" thickBot="1" x14ac:dyDescent="0.25">
      <c r="B334" s="51" t="s">
        <v>3</v>
      </c>
      <c r="C334" s="7">
        <v>478</v>
      </c>
    </row>
    <row r="335" spans="2:3" ht="32.25" hidden="1" thickBot="1" x14ac:dyDescent="0.25">
      <c r="B335" s="15" t="s">
        <v>41</v>
      </c>
      <c r="C335" s="65"/>
    </row>
    <row r="336" spans="2:3" ht="16.5" hidden="1" thickBot="1" x14ac:dyDescent="0.25">
      <c r="B336" s="52" t="s">
        <v>20</v>
      </c>
      <c r="C336" s="2">
        <f>SUM(C338:C339)</f>
        <v>0</v>
      </c>
    </row>
    <row r="337" spans="2:3" ht="16.5" hidden="1" thickBot="1" x14ac:dyDescent="0.25">
      <c r="B337" s="58" t="s">
        <v>38</v>
      </c>
      <c r="C337" s="10"/>
    </row>
    <row r="338" spans="2:3" ht="16.5" hidden="1" thickBot="1" x14ac:dyDescent="0.25">
      <c r="B338" s="70" t="s">
        <v>17</v>
      </c>
      <c r="C338" s="9"/>
    </row>
    <row r="339" spans="2:3" ht="16.5" hidden="1" thickBot="1" x14ac:dyDescent="0.25">
      <c r="B339" s="72" t="s">
        <v>3</v>
      </c>
      <c r="C339" s="18"/>
    </row>
    <row r="340" spans="2:3" ht="16.5" thickBot="1" x14ac:dyDescent="0.25">
      <c r="B340" s="52" t="s">
        <v>80</v>
      </c>
      <c r="C340" s="2">
        <f>SUM(C342:C344)</f>
        <v>1163034</v>
      </c>
    </row>
    <row r="341" spans="2:3" ht="15.75" x14ac:dyDescent="0.2">
      <c r="B341" s="58" t="s">
        <v>38</v>
      </c>
      <c r="C341" s="10"/>
    </row>
    <row r="342" spans="2:3" ht="15.75" x14ac:dyDescent="0.2">
      <c r="B342" s="51" t="s">
        <v>2</v>
      </c>
      <c r="C342" s="9">
        <v>1158964</v>
      </c>
    </row>
    <row r="343" spans="2:3" ht="15.75" x14ac:dyDescent="0.2">
      <c r="B343" s="51" t="s">
        <v>17</v>
      </c>
      <c r="C343" s="7">
        <v>2936</v>
      </c>
    </row>
    <row r="344" spans="2:3" ht="16.5" thickBot="1" x14ac:dyDescent="0.25">
      <c r="B344" s="72" t="s">
        <v>3</v>
      </c>
      <c r="C344" s="18">
        <v>1134</v>
      </c>
    </row>
    <row r="345" spans="2:3" ht="16.5" hidden="1" thickBot="1" x14ac:dyDescent="0.25">
      <c r="B345" s="99" t="s">
        <v>21</v>
      </c>
      <c r="C345" s="2">
        <f>SUM(C347:C349)</f>
        <v>0</v>
      </c>
    </row>
    <row r="346" spans="2:3" ht="15.75" hidden="1" x14ac:dyDescent="0.2">
      <c r="B346" s="58" t="s">
        <v>38</v>
      </c>
      <c r="C346" s="10"/>
    </row>
    <row r="347" spans="2:3" ht="15.75" hidden="1" x14ac:dyDescent="0.2">
      <c r="B347" s="51" t="s">
        <v>2</v>
      </c>
      <c r="C347" s="7"/>
    </row>
    <row r="348" spans="2:3" ht="16.5" hidden="1" thickBot="1" x14ac:dyDescent="0.25">
      <c r="B348" s="51" t="s">
        <v>6</v>
      </c>
      <c r="C348" s="7"/>
    </row>
    <row r="349" spans="2:3" ht="16.5" hidden="1" thickBot="1" x14ac:dyDescent="0.25">
      <c r="B349" s="72" t="s">
        <v>3</v>
      </c>
      <c r="C349" s="18"/>
    </row>
    <row r="350" spans="2:3" ht="16.5" hidden="1" thickBot="1" x14ac:dyDescent="0.25">
      <c r="B350" s="99" t="s">
        <v>22</v>
      </c>
      <c r="C350" s="2">
        <f>SUM(C352:C353)</f>
        <v>0</v>
      </c>
    </row>
    <row r="351" spans="2:3" ht="15.75" hidden="1" x14ac:dyDescent="0.2">
      <c r="B351" s="58" t="s">
        <v>38</v>
      </c>
      <c r="C351" s="10"/>
    </row>
    <row r="352" spans="2:3" ht="15.75" hidden="1" x14ac:dyDescent="0.2">
      <c r="B352" s="51" t="s">
        <v>8</v>
      </c>
      <c r="C352" s="7"/>
    </row>
    <row r="353" spans="2:3" ht="16.5" hidden="1" thickBot="1" x14ac:dyDescent="0.25">
      <c r="B353" s="158" t="s">
        <v>3</v>
      </c>
      <c r="C353" s="159"/>
    </row>
    <row r="354" spans="2:3" ht="16.5" hidden="1" thickBot="1" x14ac:dyDescent="0.25">
      <c r="B354" s="99" t="s">
        <v>23</v>
      </c>
      <c r="C354" s="2">
        <f>C355+C357</f>
        <v>0</v>
      </c>
    </row>
    <row r="355" spans="2:3" ht="15.75" hidden="1" x14ac:dyDescent="0.2">
      <c r="B355" s="91" t="s">
        <v>38</v>
      </c>
      <c r="C355" s="10">
        <f>SUM(C356)</f>
        <v>0</v>
      </c>
    </row>
    <row r="356" spans="2:3" ht="15.75" hidden="1" x14ac:dyDescent="0.2">
      <c r="B356" s="41" t="s">
        <v>6</v>
      </c>
      <c r="C356" s="126"/>
    </row>
    <row r="357" spans="2:3" ht="15.75" hidden="1" x14ac:dyDescent="0.2">
      <c r="B357" s="15" t="s">
        <v>102</v>
      </c>
      <c r="C357" s="24">
        <f>C358</f>
        <v>0</v>
      </c>
    </row>
    <row r="358" spans="2:3" ht="16.5" hidden="1" thickBot="1" x14ac:dyDescent="0.25">
      <c r="B358" s="72" t="s">
        <v>8</v>
      </c>
      <c r="C358" s="18"/>
    </row>
    <row r="359" spans="2:3" ht="16.5" hidden="1" thickBot="1" x14ac:dyDescent="0.25">
      <c r="B359" s="57" t="s">
        <v>67</v>
      </c>
      <c r="C359" s="2">
        <f>C360+C363</f>
        <v>0</v>
      </c>
    </row>
    <row r="360" spans="2:3" ht="15.75" hidden="1" x14ac:dyDescent="0.2">
      <c r="B360" s="14" t="s">
        <v>38</v>
      </c>
      <c r="C360" s="10">
        <f>C361+C362</f>
        <v>0</v>
      </c>
    </row>
    <row r="361" spans="2:3" ht="15.75" hidden="1" x14ac:dyDescent="0.2">
      <c r="B361" s="137" t="s">
        <v>6</v>
      </c>
      <c r="C361" s="7"/>
    </row>
    <row r="362" spans="2:3" ht="15.75" hidden="1" x14ac:dyDescent="0.2">
      <c r="B362" s="137" t="s">
        <v>3</v>
      </c>
      <c r="C362" s="7"/>
    </row>
    <row r="363" spans="2:3" ht="15.75" hidden="1" x14ac:dyDescent="0.2">
      <c r="B363" s="15" t="s">
        <v>85</v>
      </c>
      <c r="C363" s="25">
        <f>C364+C365</f>
        <v>0</v>
      </c>
    </row>
    <row r="364" spans="2:3" ht="15.75" hidden="1" x14ac:dyDescent="0.2">
      <c r="B364" s="81" t="s">
        <v>6</v>
      </c>
      <c r="C364" s="9"/>
    </row>
    <row r="365" spans="2:3" ht="16.5" hidden="1" thickBot="1" x14ac:dyDescent="0.25">
      <c r="B365" s="81" t="s">
        <v>3</v>
      </c>
      <c r="C365" s="9"/>
    </row>
    <row r="366" spans="2:3" ht="16.5" hidden="1" thickBot="1" x14ac:dyDescent="0.25">
      <c r="B366" s="52" t="s">
        <v>18</v>
      </c>
      <c r="C366" s="2">
        <f>SUM(C368:C370)</f>
        <v>0</v>
      </c>
    </row>
    <row r="367" spans="2:3" ht="15.75" hidden="1" x14ac:dyDescent="0.2">
      <c r="B367" s="14" t="s">
        <v>38</v>
      </c>
      <c r="C367" s="10"/>
    </row>
    <row r="368" spans="2:3" ht="15.75" hidden="1" x14ac:dyDescent="0.2">
      <c r="B368" s="70" t="s">
        <v>2</v>
      </c>
      <c r="C368" s="9"/>
    </row>
    <row r="369" spans="2:3" ht="15.75" hidden="1" x14ac:dyDescent="0.2">
      <c r="B369" s="51" t="s">
        <v>25</v>
      </c>
      <c r="C369" s="7"/>
    </row>
    <row r="370" spans="2:3" ht="16.5" hidden="1" thickBot="1" x14ac:dyDescent="0.25">
      <c r="B370" s="71" t="s">
        <v>17</v>
      </c>
      <c r="C370" s="6"/>
    </row>
    <row r="371" spans="2:3" ht="16.5" hidden="1" thickBot="1" x14ac:dyDescent="0.25">
      <c r="B371" s="52" t="s">
        <v>24</v>
      </c>
      <c r="C371" s="2">
        <f>SUM(C373:C374)</f>
        <v>0</v>
      </c>
    </row>
    <row r="372" spans="2:3" ht="15.75" hidden="1" x14ac:dyDescent="0.2">
      <c r="B372" s="33" t="s">
        <v>38</v>
      </c>
      <c r="C372" s="8"/>
    </row>
    <row r="373" spans="2:3" ht="15.75" hidden="1" x14ac:dyDescent="0.2">
      <c r="B373" s="70" t="s">
        <v>8</v>
      </c>
      <c r="C373" s="7"/>
    </row>
    <row r="374" spans="2:3" ht="16.5" hidden="1" thickBot="1" x14ac:dyDescent="0.25">
      <c r="B374" s="149" t="s">
        <v>3</v>
      </c>
      <c r="C374" s="18"/>
    </row>
    <row r="375" spans="2:3" ht="32.25" thickBot="1" x14ac:dyDescent="0.25">
      <c r="B375" s="99" t="s">
        <v>110</v>
      </c>
      <c r="C375" s="2">
        <f>C376+C380+C383</f>
        <v>532165</v>
      </c>
    </row>
    <row r="376" spans="2:3" ht="15.75" x14ac:dyDescent="0.2">
      <c r="B376" s="33" t="s">
        <v>38</v>
      </c>
      <c r="C376" s="10">
        <f>SUM(C377:C379)</f>
        <v>444368</v>
      </c>
    </row>
    <row r="377" spans="2:3" ht="15.75" x14ac:dyDescent="0.2">
      <c r="B377" s="51" t="s">
        <v>2</v>
      </c>
      <c r="C377" s="7">
        <v>32408</v>
      </c>
    </row>
    <row r="378" spans="2:3" ht="15.75" x14ac:dyDescent="0.2">
      <c r="B378" s="101" t="s">
        <v>17</v>
      </c>
      <c r="C378" s="7">
        <v>249251</v>
      </c>
    </row>
    <row r="379" spans="2:3" ht="15.75" x14ac:dyDescent="0.2">
      <c r="B379" s="137" t="s">
        <v>3</v>
      </c>
      <c r="C379" s="7">
        <v>162709</v>
      </c>
    </row>
    <row r="380" spans="2:3" ht="15.75" hidden="1" x14ac:dyDescent="0.2">
      <c r="B380" s="15" t="s">
        <v>85</v>
      </c>
      <c r="C380" s="24">
        <f>SUM(C381:C382)</f>
        <v>0</v>
      </c>
    </row>
    <row r="381" spans="2:3" ht="15.75" hidden="1" x14ac:dyDescent="0.2">
      <c r="B381" s="82" t="s">
        <v>17</v>
      </c>
      <c r="C381" s="9"/>
    </row>
    <row r="382" spans="2:3" ht="15.75" hidden="1" x14ac:dyDescent="0.2">
      <c r="B382" s="145" t="s">
        <v>3</v>
      </c>
      <c r="C382" s="54"/>
    </row>
    <row r="383" spans="2:3" ht="15.75" x14ac:dyDescent="0.2">
      <c r="B383" s="15" t="s">
        <v>103</v>
      </c>
      <c r="C383" s="24">
        <f>SUM(C384:C385)</f>
        <v>87797</v>
      </c>
    </row>
    <row r="384" spans="2:3" ht="15.75" x14ac:dyDescent="0.2">
      <c r="B384" s="82" t="s">
        <v>17</v>
      </c>
      <c r="C384" s="7">
        <v>32956</v>
      </c>
    </row>
    <row r="385" spans="2:3" ht="16.5" thickBot="1" x14ac:dyDescent="0.25">
      <c r="B385" s="145" t="s">
        <v>3</v>
      </c>
      <c r="C385" s="18">
        <v>54841</v>
      </c>
    </row>
    <row r="386" spans="2:3" ht="16.5" thickBot="1" x14ac:dyDescent="0.25">
      <c r="B386" s="52" t="s">
        <v>93</v>
      </c>
      <c r="C386" s="2">
        <f>C387+C392</f>
        <v>1485461</v>
      </c>
    </row>
    <row r="387" spans="2:3" ht="15.75" x14ac:dyDescent="0.2">
      <c r="B387" s="33" t="s">
        <v>38</v>
      </c>
      <c r="C387" s="10">
        <f>SUM(C388:C391)</f>
        <v>1479543</v>
      </c>
    </row>
    <row r="388" spans="2:3" ht="15.75" hidden="1" x14ac:dyDescent="0.2">
      <c r="B388" s="51" t="s">
        <v>2</v>
      </c>
      <c r="C388" s="7"/>
    </row>
    <row r="389" spans="2:3" ht="15.75" hidden="1" x14ac:dyDescent="0.2">
      <c r="B389" s="51" t="s">
        <v>25</v>
      </c>
      <c r="C389" s="7"/>
    </row>
    <row r="390" spans="2:3" ht="15.75" x14ac:dyDescent="0.2">
      <c r="B390" s="51" t="s">
        <v>17</v>
      </c>
      <c r="C390" s="7">
        <v>1362738</v>
      </c>
    </row>
    <row r="391" spans="2:3" ht="15.75" x14ac:dyDescent="0.2">
      <c r="B391" s="51" t="s">
        <v>9</v>
      </c>
      <c r="C391" s="7">
        <v>116805</v>
      </c>
    </row>
    <row r="392" spans="2:3" ht="15.75" x14ac:dyDescent="0.2">
      <c r="B392" s="15" t="s">
        <v>102</v>
      </c>
      <c r="C392" s="13">
        <f>C393+C394</f>
        <v>5918</v>
      </c>
    </row>
    <row r="393" spans="2:3" ht="15.75" x14ac:dyDescent="0.2">
      <c r="B393" s="82" t="s">
        <v>17</v>
      </c>
      <c r="C393" s="7">
        <v>3351</v>
      </c>
    </row>
    <row r="394" spans="2:3" ht="16.5" thickBot="1" x14ac:dyDescent="0.25">
      <c r="B394" s="145" t="s">
        <v>3</v>
      </c>
      <c r="C394" s="18">
        <v>2567</v>
      </c>
    </row>
    <row r="395" spans="2:3" ht="16.5" thickBot="1" x14ac:dyDescent="0.25">
      <c r="B395" s="57" t="s">
        <v>73</v>
      </c>
      <c r="C395" s="2">
        <f>C396+C402+C400</f>
        <v>5519884</v>
      </c>
    </row>
    <row r="396" spans="2:3" ht="15.75" x14ac:dyDescent="0.2">
      <c r="B396" s="33" t="s">
        <v>38</v>
      </c>
      <c r="C396" s="25">
        <f>SUM(C397:C399)</f>
        <v>5029054</v>
      </c>
    </row>
    <row r="397" spans="2:3" ht="15.75" x14ac:dyDescent="0.2">
      <c r="B397" s="51" t="s">
        <v>2</v>
      </c>
      <c r="C397" s="7">
        <v>4486207</v>
      </c>
    </row>
    <row r="398" spans="2:3" ht="15.75" x14ac:dyDescent="0.2">
      <c r="B398" s="51" t="s">
        <v>17</v>
      </c>
      <c r="C398" s="7">
        <v>539105</v>
      </c>
    </row>
    <row r="399" spans="2:3" ht="15.75" x14ac:dyDescent="0.2">
      <c r="B399" s="51" t="s">
        <v>9</v>
      </c>
      <c r="C399" s="7">
        <v>3742</v>
      </c>
    </row>
    <row r="400" spans="2:3" ht="15.75" x14ac:dyDescent="0.2">
      <c r="B400" s="15" t="s">
        <v>116</v>
      </c>
      <c r="C400" s="24">
        <f>C401</f>
        <v>2204</v>
      </c>
    </row>
    <row r="401" spans="2:5" ht="15.75" x14ac:dyDescent="0.2">
      <c r="B401" s="51" t="s">
        <v>17</v>
      </c>
      <c r="C401" s="7">
        <v>2204</v>
      </c>
    </row>
    <row r="402" spans="2:5" ht="15.75" x14ac:dyDescent="0.2">
      <c r="B402" s="15" t="s">
        <v>103</v>
      </c>
      <c r="C402" s="24">
        <f>C403+C404</f>
        <v>488626</v>
      </c>
    </row>
    <row r="403" spans="2:5" ht="16.5" thickBot="1" x14ac:dyDescent="0.25">
      <c r="B403" s="51" t="s">
        <v>17</v>
      </c>
      <c r="C403" s="7">
        <v>488626</v>
      </c>
    </row>
    <row r="404" spans="2:5" ht="16.5" hidden="1" thickBot="1" x14ac:dyDescent="0.25">
      <c r="B404" s="72" t="s">
        <v>3</v>
      </c>
      <c r="C404" s="18"/>
    </row>
    <row r="405" spans="2:5" ht="16.5" hidden="1" thickBot="1" x14ac:dyDescent="0.25">
      <c r="B405" s="57" t="s">
        <v>65</v>
      </c>
      <c r="C405" s="2">
        <f>C406+C411</f>
        <v>0</v>
      </c>
    </row>
    <row r="406" spans="2:5" ht="15.75" hidden="1" x14ac:dyDescent="0.2">
      <c r="B406" s="58" t="s">
        <v>38</v>
      </c>
      <c r="C406" s="64">
        <f>SUM(C407:C410)</f>
        <v>0</v>
      </c>
    </row>
    <row r="407" spans="2:5" ht="15.75" hidden="1" x14ac:dyDescent="0.2">
      <c r="B407" s="78" t="s">
        <v>2</v>
      </c>
      <c r="C407" s="9"/>
    </row>
    <row r="408" spans="2:5" ht="15.75" hidden="1" x14ac:dyDescent="0.2">
      <c r="B408" s="51" t="s">
        <v>3</v>
      </c>
      <c r="C408" s="7"/>
    </row>
    <row r="409" spans="2:5" ht="15.75" hidden="1" x14ac:dyDescent="0.2">
      <c r="B409" s="51" t="s">
        <v>25</v>
      </c>
      <c r="C409" s="7"/>
    </row>
    <row r="410" spans="2:5" ht="15.75" hidden="1" x14ac:dyDescent="0.2">
      <c r="B410" s="51" t="s">
        <v>17</v>
      </c>
      <c r="C410" s="7"/>
    </row>
    <row r="411" spans="2:5" ht="15.75" hidden="1" x14ac:dyDescent="0.2">
      <c r="B411" s="15" t="s">
        <v>103</v>
      </c>
      <c r="C411" s="24">
        <f>SUM(C412:C414)</f>
        <v>0</v>
      </c>
    </row>
    <row r="412" spans="2:5" ht="15.75" hidden="1" x14ac:dyDescent="0.2">
      <c r="B412" s="51" t="s">
        <v>25</v>
      </c>
      <c r="C412" s="7"/>
    </row>
    <row r="413" spans="2:5" ht="15.75" hidden="1" x14ac:dyDescent="0.2">
      <c r="B413" s="51" t="s">
        <v>17</v>
      </c>
      <c r="C413" s="7"/>
    </row>
    <row r="414" spans="2:5" ht="16.5" hidden="1" thickBot="1" x14ac:dyDescent="0.25">
      <c r="B414" s="71" t="s">
        <v>3</v>
      </c>
      <c r="C414" s="9"/>
    </row>
    <row r="415" spans="2:5" ht="16.5" thickBot="1" x14ac:dyDescent="0.25">
      <c r="B415" s="52" t="s">
        <v>26</v>
      </c>
      <c r="C415" s="2">
        <f>C416+C421</f>
        <v>616731</v>
      </c>
      <c r="E415" s="110"/>
    </row>
    <row r="416" spans="2:5" ht="15.75" x14ac:dyDescent="0.2">
      <c r="B416" s="33" t="s">
        <v>38</v>
      </c>
      <c r="C416" s="10">
        <f>SUM(C417:C420)</f>
        <v>603704</v>
      </c>
    </row>
    <row r="417" spans="2:3" ht="15.75" x14ac:dyDescent="0.2">
      <c r="B417" s="70" t="s">
        <v>2</v>
      </c>
      <c r="C417" s="9">
        <v>368511</v>
      </c>
    </row>
    <row r="418" spans="2:3" ht="15.75" x14ac:dyDescent="0.2">
      <c r="B418" s="70" t="s">
        <v>6</v>
      </c>
      <c r="C418" s="9">
        <v>222021</v>
      </c>
    </row>
    <row r="419" spans="2:3" ht="15.75" x14ac:dyDescent="0.2">
      <c r="B419" s="51" t="s">
        <v>3</v>
      </c>
      <c r="C419" s="7">
        <v>11393</v>
      </c>
    </row>
    <row r="420" spans="2:3" ht="15.75" x14ac:dyDescent="0.2">
      <c r="B420" s="51" t="s">
        <v>111</v>
      </c>
      <c r="C420" s="9">
        <v>1779</v>
      </c>
    </row>
    <row r="421" spans="2:3" ht="15.75" x14ac:dyDescent="0.2">
      <c r="B421" s="15" t="s">
        <v>102</v>
      </c>
      <c r="C421" s="25">
        <f>C422+C423</f>
        <v>13027</v>
      </c>
    </row>
    <row r="422" spans="2:3" ht="15.75" x14ac:dyDescent="0.2">
      <c r="B422" s="70" t="s">
        <v>6</v>
      </c>
      <c r="C422" s="7">
        <v>12832</v>
      </c>
    </row>
    <row r="423" spans="2:3" ht="16.5" thickBot="1" x14ac:dyDescent="0.25">
      <c r="B423" s="70" t="s">
        <v>3</v>
      </c>
      <c r="C423" s="18">
        <v>195</v>
      </c>
    </row>
    <row r="424" spans="2:3" ht="16.5" thickBot="1" x14ac:dyDescent="0.25">
      <c r="B424" s="52" t="s">
        <v>27</v>
      </c>
      <c r="C424" s="2">
        <f>C425+C428</f>
        <v>319017</v>
      </c>
    </row>
    <row r="425" spans="2:3" ht="15.75" x14ac:dyDescent="0.2">
      <c r="B425" s="58" t="s">
        <v>38</v>
      </c>
      <c r="C425" s="10">
        <f>SUM(C426:C427)</f>
        <v>306197</v>
      </c>
    </row>
    <row r="426" spans="2:3" ht="15.75" x14ac:dyDescent="0.2">
      <c r="B426" s="70" t="s">
        <v>6</v>
      </c>
      <c r="C426" s="9">
        <v>304811</v>
      </c>
    </row>
    <row r="427" spans="2:3" ht="15.75" x14ac:dyDescent="0.2">
      <c r="B427" s="51" t="s">
        <v>3</v>
      </c>
      <c r="C427" s="7">
        <v>1386</v>
      </c>
    </row>
    <row r="428" spans="2:3" ht="15.75" x14ac:dyDescent="0.2">
      <c r="B428" s="15" t="s">
        <v>102</v>
      </c>
      <c r="C428" s="96">
        <f>C429+C430</f>
        <v>12820</v>
      </c>
    </row>
    <row r="429" spans="2:3" ht="16.5" thickBot="1" x14ac:dyDescent="0.25">
      <c r="B429" s="70" t="s">
        <v>6</v>
      </c>
      <c r="C429" s="7">
        <v>12820</v>
      </c>
    </row>
    <row r="430" spans="2:3" ht="16.5" hidden="1" thickBot="1" x14ac:dyDescent="0.25">
      <c r="B430" s="70" t="s">
        <v>3</v>
      </c>
      <c r="C430" s="18"/>
    </row>
    <row r="431" spans="2:3" ht="16.5" hidden="1" thickBot="1" x14ac:dyDescent="0.25">
      <c r="B431" s="52" t="s">
        <v>28</v>
      </c>
      <c r="C431" s="2">
        <f>C432</f>
        <v>0</v>
      </c>
    </row>
    <row r="432" spans="2:3" ht="16.5" hidden="1" thickBot="1" x14ac:dyDescent="0.25">
      <c r="B432" s="102" t="s">
        <v>46</v>
      </c>
      <c r="C432" s="3"/>
    </row>
    <row r="433" spans="2:3" ht="16.5" thickBot="1" x14ac:dyDescent="0.25">
      <c r="B433" s="52" t="s">
        <v>29</v>
      </c>
      <c r="C433" s="2">
        <f>C434+C438+C441</f>
        <v>310690</v>
      </c>
    </row>
    <row r="434" spans="2:3" ht="15.75" x14ac:dyDescent="0.2">
      <c r="B434" s="58" t="s">
        <v>38</v>
      </c>
      <c r="C434" s="64">
        <f>SUM(C435:C437)</f>
        <v>307842</v>
      </c>
    </row>
    <row r="435" spans="2:3" ht="15.75" x14ac:dyDescent="0.2">
      <c r="B435" s="51" t="s">
        <v>2</v>
      </c>
      <c r="C435" s="7">
        <v>285521</v>
      </c>
    </row>
    <row r="436" spans="2:3" ht="15.75" x14ac:dyDescent="0.2">
      <c r="B436" s="51" t="s">
        <v>17</v>
      </c>
      <c r="C436" s="7">
        <v>4662</v>
      </c>
    </row>
    <row r="437" spans="2:3" ht="15.75" x14ac:dyDescent="0.2">
      <c r="B437" s="51" t="s">
        <v>3</v>
      </c>
      <c r="C437" s="7">
        <v>17659</v>
      </c>
    </row>
    <row r="438" spans="2:3" ht="15.75" x14ac:dyDescent="0.2">
      <c r="B438" s="15" t="s">
        <v>102</v>
      </c>
      <c r="C438" s="146">
        <f>SUM(C439:C440)</f>
        <v>2848</v>
      </c>
    </row>
    <row r="439" spans="2:3" ht="15.75" hidden="1" x14ac:dyDescent="0.2">
      <c r="B439" s="51" t="s">
        <v>17</v>
      </c>
      <c r="C439" s="7"/>
    </row>
    <row r="440" spans="2:3" ht="16.5" thickBot="1" x14ac:dyDescent="0.25">
      <c r="B440" s="74" t="s">
        <v>3</v>
      </c>
      <c r="C440" s="17">
        <v>2848</v>
      </c>
    </row>
    <row r="441" spans="2:3" ht="15.75" hidden="1" x14ac:dyDescent="0.2">
      <c r="B441" s="15" t="s">
        <v>103</v>
      </c>
      <c r="C441" s="24">
        <f>C443+C442</f>
        <v>0</v>
      </c>
    </row>
    <row r="442" spans="2:3" ht="15.75" hidden="1" x14ac:dyDescent="0.2">
      <c r="B442" s="51" t="s">
        <v>17</v>
      </c>
      <c r="C442" s="96"/>
    </row>
    <row r="443" spans="2:3" ht="16.5" hidden="1" thickBot="1" x14ac:dyDescent="0.25">
      <c r="B443" s="72" t="s">
        <v>3</v>
      </c>
      <c r="C443" s="18"/>
    </row>
    <row r="444" spans="2:3" ht="16.5" thickBot="1" x14ac:dyDescent="0.25">
      <c r="B444" s="52" t="s">
        <v>30</v>
      </c>
      <c r="C444" s="83">
        <f>SUM(C446:C447)</f>
        <v>27289</v>
      </c>
    </row>
    <row r="445" spans="2:3" ht="15.75" x14ac:dyDescent="0.2">
      <c r="B445" s="58" t="s">
        <v>38</v>
      </c>
      <c r="C445" s="38"/>
    </row>
    <row r="446" spans="2:3" ht="15.75" hidden="1" x14ac:dyDescent="0.2">
      <c r="B446" s="59" t="s">
        <v>25</v>
      </c>
      <c r="C446" s="20"/>
    </row>
    <row r="447" spans="2:3" ht="16.5" thickBot="1" x14ac:dyDescent="0.25">
      <c r="B447" s="67" t="s">
        <v>17</v>
      </c>
      <c r="C447" s="47">
        <v>27289</v>
      </c>
    </row>
    <row r="448" spans="2:3" ht="32.25" thickBot="1" x14ac:dyDescent="0.25">
      <c r="B448" s="52" t="s">
        <v>42</v>
      </c>
      <c r="C448" s="83">
        <f>SUM(C450:C452)</f>
        <v>21644</v>
      </c>
    </row>
    <row r="449" spans="2:3" ht="15.75" x14ac:dyDescent="0.2">
      <c r="B449" s="58" t="s">
        <v>38</v>
      </c>
      <c r="C449" s="38"/>
    </row>
    <row r="450" spans="2:3" ht="15.75" hidden="1" x14ac:dyDescent="0.2">
      <c r="B450" s="59" t="s">
        <v>25</v>
      </c>
      <c r="C450" s="20"/>
    </row>
    <row r="451" spans="2:3" ht="16.5" thickBot="1" x14ac:dyDescent="0.25">
      <c r="B451" s="66" t="s">
        <v>17</v>
      </c>
      <c r="C451" s="11">
        <v>21644</v>
      </c>
    </row>
    <row r="452" spans="2:3" ht="16.5" hidden="1" thickBot="1" x14ac:dyDescent="0.25">
      <c r="B452" s="67" t="s">
        <v>3</v>
      </c>
      <c r="C452" s="47"/>
    </row>
    <row r="453" spans="2:3" ht="16.5" hidden="1" thickBot="1" x14ac:dyDescent="0.25">
      <c r="B453" s="52" t="s">
        <v>31</v>
      </c>
      <c r="C453" s="2">
        <f>C454+C457</f>
        <v>0</v>
      </c>
    </row>
    <row r="454" spans="2:3" ht="15.75" hidden="1" x14ac:dyDescent="0.2">
      <c r="B454" s="58" t="s">
        <v>38</v>
      </c>
      <c r="C454" s="10">
        <f>SUM(C455:C456)</f>
        <v>0</v>
      </c>
    </row>
    <row r="455" spans="2:3" ht="15.75" hidden="1" x14ac:dyDescent="0.2">
      <c r="B455" s="70" t="s">
        <v>6</v>
      </c>
      <c r="C455" s="9"/>
    </row>
    <row r="456" spans="2:3" ht="15.75" hidden="1" x14ac:dyDescent="0.2">
      <c r="B456" s="51" t="s">
        <v>3</v>
      </c>
      <c r="C456" s="7"/>
    </row>
    <row r="457" spans="2:3" ht="16.5" hidden="1" thickBot="1" x14ac:dyDescent="0.25">
      <c r="B457" s="15" t="s">
        <v>104</v>
      </c>
      <c r="C457" s="104"/>
    </row>
    <row r="458" spans="2:3" ht="16.5" thickBot="1" x14ac:dyDescent="0.25">
      <c r="B458" s="52" t="s">
        <v>32</v>
      </c>
      <c r="C458" s="2">
        <f>C459+C462</f>
        <v>730790</v>
      </c>
    </row>
    <row r="459" spans="2:3" ht="15.75" x14ac:dyDescent="0.2">
      <c r="B459" s="58" t="s">
        <v>38</v>
      </c>
      <c r="C459" s="10">
        <f>SUM(C460:C461)</f>
        <v>727730</v>
      </c>
    </row>
    <row r="460" spans="2:3" ht="15.75" x14ac:dyDescent="0.2">
      <c r="B460" s="59" t="s">
        <v>17</v>
      </c>
      <c r="C460" s="20">
        <v>710118</v>
      </c>
    </row>
    <row r="461" spans="2:3" ht="15.75" x14ac:dyDescent="0.2">
      <c r="B461" s="69" t="s">
        <v>3</v>
      </c>
      <c r="C461" s="113">
        <v>17612</v>
      </c>
    </row>
    <row r="462" spans="2:3" ht="16.5" thickBot="1" x14ac:dyDescent="0.25">
      <c r="B462" s="15" t="s">
        <v>105</v>
      </c>
      <c r="C462" s="105">
        <v>3060</v>
      </c>
    </row>
    <row r="463" spans="2:3" ht="16.5" thickBot="1" x14ac:dyDescent="0.25">
      <c r="B463" s="52" t="s">
        <v>33</v>
      </c>
      <c r="C463" s="2">
        <f>SUM(C465:C467)</f>
        <v>4817358</v>
      </c>
    </row>
    <row r="464" spans="2:3" ht="15.75" x14ac:dyDescent="0.2">
      <c r="B464" s="58" t="s">
        <v>38</v>
      </c>
      <c r="C464" s="10"/>
    </row>
    <row r="465" spans="2:3" ht="15.75" x14ac:dyDescent="0.2">
      <c r="B465" s="66" t="s">
        <v>2</v>
      </c>
      <c r="C465" s="11">
        <v>4590281</v>
      </c>
    </row>
    <row r="466" spans="2:3" ht="15.75" x14ac:dyDescent="0.2">
      <c r="B466" s="66" t="s">
        <v>17</v>
      </c>
      <c r="C466" s="11">
        <v>226626</v>
      </c>
    </row>
    <row r="467" spans="2:3" ht="16.5" thickBot="1" x14ac:dyDescent="0.25">
      <c r="B467" s="67" t="s">
        <v>3</v>
      </c>
      <c r="C467" s="47">
        <v>451</v>
      </c>
    </row>
    <row r="468" spans="2:3" ht="16.5" thickBot="1" x14ac:dyDescent="0.25">
      <c r="B468" s="52" t="s">
        <v>34</v>
      </c>
      <c r="C468" s="2">
        <f>C469+C473+C476</f>
        <v>5155493</v>
      </c>
    </row>
    <row r="469" spans="2:3" ht="15.75" x14ac:dyDescent="0.2">
      <c r="B469" s="58" t="s">
        <v>38</v>
      </c>
      <c r="C469" s="64">
        <f>SUM(C470:C472)</f>
        <v>2105930</v>
      </c>
    </row>
    <row r="470" spans="2:3" ht="15.75" x14ac:dyDescent="0.2">
      <c r="B470" s="66" t="s">
        <v>17</v>
      </c>
      <c r="C470" s="128">
        <v>1425075</v>
      </c>
    </row>
    <row r="471" spans="2:3" ht="15.75" x14ac:dyDescent="0.2">
      <c r="B471" s="66" t="s">
        <v>3</v>
      </c>
      <c r="C471" s="128">
        <v>677691</v>
      </c>
    </row>
    <row r="472" spans="2:3" ht="15.75" x14ac:dyDescent="0.2">
      <c r="B472" s="56" t="s">
        <v>114</v>
      </c>
      <c r="C472" s="128">
        <v>3164</v>
      </c>
    </row>
    <row r="473" spans="2:3" ht="15.75" x14ac:dyDescent="0.2">
      <c r="B473" s="15" t="s">
        <v>102</v>
      </c>
      <c r="C473" s="93">
        <f>SUM(C474:C475)</f>
        <v>64022</v>
      </c>
    </row>
    <row r="474" spans="2:3" ht="15.75" x14ac:dyDescent="0.2">
      <c r="B474" s="66" t="s">
        <v>17</v>
      </c>
      <c r="C474" s="11">
        <v>1159</v>
      </c>
    </row>
    <row r="475" spans="2:3" ht="15.75" x14ac:dyDescent="0.2">
      <c r="B475" s="68" t="s">
        <v>3</v>
      </c>
      <c r="C475" s="113">
        <v>62863</v>
      </c>
    </row>
    <row r="476" spans="2:3" ht="15.75" x14ac:dyDescent="0.2">
      <c r="B476" s="15" t="s">
        <v>103</v>
      </c>
      <c r="C476" s="93">
        <f>SUM(C477:C478)</f>
        <v>2985541</v>
      </c>
    </row>
    <row r="477" spans="2:3" ht="15.75" x14ac:dyDescent="0.2">
      <c r="B477" s="66" t="s">
        <v>17</v>
      </c>
      <c r="C477" s="11">
        <v>1272943</v>
      </c>
    </row>
    <row r="478" spans="2:3" ht="16.5" thickBot="1" x14ac:dyDescent="0.25">
      <c r="B478" s="68" t="s">
        <v>3</v>
      </c>
      <c r="C478" s="47">
        <v>1712598</v>
      </c>
    </row>
    <row r="479" spans="2:3" ht="32.25" thickBot="1" x14ac:dyDescent="0.25">
      <c r="B479" s="52" t="s">
        <v>35</v>
      </c>
      <c r="C479" s="2">
        <f>C480+C483</f>
        <v>546898</v>
      </c>
    </row>
    <row r="480" spans="2:3" ht="15.75" x14ac:dyDescent="0.2">
      <c r="B480" s="58" t="s">
        <v>38</v>
      </c>
      <c r="C480" s="10">
        <f>SUM(C481:C482)</f>
        <v>546898</v>
      </c>
    </row>
    <row r="481" spans="2:3" ht="15.75" x14ac:dyDescent="0.2">
      <c r="B481" s="66" t="s">
        <v>17</v>
      </c>
      <c r="C481" s="11">
        <v>451832</v>
      </c>
    </row>
    <row r="482" spans="2:3" ht="16.5" thickBot="1" x14ac:dyDescent="0.25">
      <c r="B482" s="66" t="s">
        <v>3</v>
      </c>
      <c r="C482" s="11">
        <v>95066</v>
      </c>
    </row>
    <row r="483" spans="2:3" ht="32.25" hidden="1" thickBot="1" x14ac:dyDescent="0.25">
      <c r="B483" s="136" t="s">
        <v>55</v>
      </c>
      <c r="C483" s="117"/>
    </row>
    <row r="484" spans="2:3" ht="16.5" thickBot="1" x14ac:dyDescent="0.25">
      <c r="B484" s="60" t="s">
        <v>36</v>
      </c>
      <c r="C484" s="2">
        <f>C485+C488+C490</f>
        <v>636645</v>
      </c>
    </row>
    <row r="485" spans="2:3" ht="15.75" x14ac:dyDescent="0.2">
      <c r="B485" s="58" t="s">
        <v>38</v>
      </c>
      <c r="C485" s="64">
        <f>C486+C487</f>
        <v>286974</v>
      </c>
    </row>
    <row r="486" spans="2:3" ht="15.75" x14ac:dyDescent="0.2">
      <c r="B486" s="66" t="s">
        <v>3</v>
      </c>
      <c r="C486" s="11">
        <v>286463</v>
      </c>
    </row>
    <row r="487" spans="2:3" ht="15.75" x14ac:dyDescent="0.2">
      <c r="B487" s="66" t="s">
        <v>115</v>
      </c>
      <c r="C487" s="11">
        <v>511</v>
      </c>
    </row>
    <row r="488" spans="2:3" ht="15.75" x14ac:dyDescent="0.2">
      <c r="B488" s="15" t="s">
        <v>102</v>
      </c>
      <c r="C488" s="93">
        <f>C489</f>
        <v>147576</v>
      </c>
    </row>
    <row r="489" spans="2:3" ht="15.75" x14ac:dyDescent="0.2">
      <c r="B489" s="68" t="s">
        <v>3</v>
      </c>
      <c r="C489" s="113">
        <v>147576</v>
      </c>
    </row>
    <row r="490" spans="2:3" ht="15.75" x14ac:dyDescent="0.2">
      <c r="B490" s="15" t="s">
        <v>103</v>
      </c>
      <c r="C490" s="93">
        <f>C491</f>
        <v>202095</v>
      </c>
    </row>
    <row r="491" spans="2:3" ht="16.5" thickBot="1" x14ac:dyDescent="0.25">
      <c r="B491" s="67" t="s">
        <v>3</v>
      </c>
      <c r="C491" s="47">
        <v>202095</v>
      </c>
    </row>
    <row r="492" spans="2:3" ht="16.5" hidden="1" thickBot="1" x14ac:dyDescent="0.25">
      <c r="B492" s="52" t="s">
        <v>37</v>
      </c>
      <c r="C492" s="2">
        <f>C493+C496</f>
        <v>0</v>
      </c>
    </row>
    <row r="493" spans="2:3" ht="16.5" hidden="1" thickBot="1" x14ac:dyDescent="0.25">
      <c r="B493" s="58" t="s">
        <v>38</v>
      </c>
      <c r="C493" s="10">
        <f>SUM(C494:C495)</f>
        <v>0</v>
      </c>
    </row>
    <row r="494" spans="2:3" ht="16.5" hidden="1" thickBot="1" x14ac:dyDescent="0.25">
      <c r="B494" s="51" t="s">
        <v>2</v>
      </c>
      <c r="C494" s="9"/>
    </row>
    <row r="495" spans="2:3" ht="16.5" hidden="1" thickBot="1" x14ac:dyDescent="0.25">
      <c r="B495" s="51" t="s">
        <v>3</v>
      </c>
      <c r="C495" s="7"/>
    </row>
    <row r="496" spans="2:3" ht="16.5" hidden="1" thickBot="1" x14ac:dyDescent="0.25">
      <c r="B496" s="15" t="s">
        <v>106</v>
      </c>
      <c r="C496" s="117"/>
    </row>
    <row r="497" spans="2:3" ht="16.5" hidden="1" thickBot="1" x14ac:dyDescent="0.25">
      <c r="B497" s="52" t="s">
        <v>39</v>
      </c>
      <c r="C497" s="2">
        <f>C498+C501</f>
        <v>0</v>
      </c>
    </row>
    <row r="498" spans="2:3" ht="16.5" hidden="1" thickBot="1" x14ac:dyDescent="0.25">
      <c r="B498" s="33" t="s">
        <v>38</v>
      </c>
      <c r="C498" s="10">
        <f>SUM(C499:C500)</f>
        <v>0</v>
      </c>
    </row>
    <row r="499" spans="2:3" ht="16.5" hidden="1" thickBot="1" x14ac:dyDescent="0.25">
      <c r="B499" s="70" t="s">
        <v>17</v>
      </c>
      <c r="C499" s="20"/>
    </row>
    <row r="500" spans="2:3" ht="16.5" hidden="1" thickBot="1" x14ac:dyDescent="0.25">
      <c r="B500" s="51" t="s">
        <v>3</v>
      </c>
      <c r="C500" s="11"/>
    </row>
    <row r="501" spans="2:3" ht="16.5" hidden="1" thickBot="1" x14ac:dyDescent="0.25">
      <c r="B501" s="15" t="s">
        <v>102</v>
      </c>
      <c r="C501" s="93">
        <f>C502</f>
        <v>0</v>
      </c>
    </row>
    <row r="502" spans="2:3" ht="16.5" hidden="1" thickBot="1" x14ac:dyDescent="0.25">
      <c r="B502" s="72" t="s">
        <v>3</v>
      </c>
      <c r="C502" s="47"/>
    </row>
    <row r="503" spans="2:3" ht="16.5" hidden="1" thickBot="1" x14ac:dyDescent="0.25">
      <c r="B503" s="52" t="s">
        <v>51</v>
      </c>
      <c r="C503" s="2">
        <f>C504+C507</f>
        <v>0</v>
      </c>
    </row>
    <row r="504" spans="2:3" ht="16.5" hidden="1" thickBot="1" x14ac:dyDescent="0.25">
      <c r="B504" s="33" t="s">
        <v>38</v>
      </c>
      <c r="C504" s="10">
        <f>SUM(C505:C506)</f>
        <v>0</v>
      </c>
    </row>
    <row r="505" spans="2:3" ht="16.5" hidden="1" thickBot="1" x14ac:dyDescent="0.25">
      <c r="B505" s="70" t="s">
        <v>17</v>
      </c>
      <c r="C505" s="20"/>
    </row>
    <row r="506" spans="2:3" ht="16.5" hidden="1" thickBot="1" x14ac:dyDescent="0.25">
      <c r="B506" s="70" t="s">
        <v>3</v>
      </c>
      <c r="C506" s="11"/>
    </row>
    <row r="507" spans="2:3" ht="32.25" hidden="1" thickBot="1" x14ac:dyDescent="0.25">
      <c r="B507" s="15" t="s">
        <v>41</v>
      </c>
      <c r="C507" s="93">
        <f>SUM(C508:C509)</f>
        <v>0</v>
      </c>
    </row>
    <row r="508" spans="2:3" ht="16.5" hidden="1" thickBot="1" x14ac:dyDescent="0.25">
      <c r="B508" s="70" t="s">
        <v>17</v>
      </c>
      <c r="C508" s="11"/>
    </row>
    <row r="509" spans="2:3" ht="16.5" hidden="1" thickBot="1" x14ac:dyDescent="0.25">
      <c r="B509" s="70" t="s">
        <v>3</v>
      </c>
      <c r="C509" s="47"/>
    </row>
    <row r="510" spans="2:3" ht="16.5" thickBot="1" x14ac:dyDescent="0.25">
      <c r="B510" s="52" t="s">
        <v>96</v>
      </c>
      <c r="C510" s="2">
        <f>SUM(C512:C513)</f>
        <v>23700</v>
      </c>
    </row>
    <row r="511" spans="2:3" ht="15.75" x14ac:dyDescent="0.2">
      <c r="B511" s="33" t="s">
        <v>38</v>
      </c>
      <c r="C511" s="10"/>
    </row>
    <row r="512" spans="2:3" ht="15.75" x14ac:dyDescent="0.2">
      <c r="B512" s="70" t="s">
        <v>17</v>
      </c>
      <c r="C512" s="20">
        <v>12000</v>
      </c>
    </row>
    <row r="513" spans="2:3" ht="16.5" thickBot="1" x14ac:dyDescent="0.25">
      <c r="B513" s="70" t="s">
        <v>3</v>
      </c>
      <c r="C513" s="12">
        <v>11700</v>
      </c>
    </row>
    <row r="514" spans="2:3" ht="16.5" hidden="1" thickBot="1" x14ac:dyDescent="0.25">
      <c r="B514" s="52" t="s">
        <v>99</v>
      </c>
      <c r="C514" s="63">
        <f>C515+C518</f>
        <v>0</v>
      </c>
    </row>
    <row r="515" spans="2:3" ht="16.5" hidden="1" thickBot="1" x14ac:dyDescent="0.3">
      <c r="B515" s="33" t="s">
        <v>38</v>
      </c>
      <c r="C515" s="114">
        <f>SUM(C516:C517)</f>
        <v>0</v>
      </c>
    </row>
    <row r="516" spans="2:3" ht="16.5" hidden="1" thickBot="1" x14ac:dyDescent="0.25">
      <c r="B516" s="51" t="s">
        <v>2</v>
      </c>
      <c r="C516" s="21"/>
    </row>
    <row r="517" spans="2:3" ht="16.5" hidden="1" thickBot="1" x14ac:dyDescent="0.25">
      <c r="B517" s="51" t="s">
        <v>17</v>
      </c>
      <c r="C517" s="21"/>
    </row>
    <row r="518" spans="2:3" ht="16.5" hidden="1" thickBot="1" x14ac:dyDescent="0.3">
      <c r="B518" s="15" t="s">
        <v>103</v>
      </c>
      <c r="C518" s="115">
        <f>SUM(C519:C519)</f>
        <v>0</v>
      </c>
    </row>
    <row r="519" spans="2:3" ht="16.5" hidden="1" thickBot="1" x14ac:dyDescent="0.25">
      <c r="B519" s="51" t="s">
        <v>17</v>
      </c>
      <c r="C519" s="21"/>
    </row>
    <row r="520" spans="2:3" ht="16.5" thickBot="1" x14ac:dyDescent="0.3">
      <c r="B520" s="52" t="s">
        <v>43</v>
      </c>
      <c r="C520" s="23">
        <f>SUM(C522:C523)</f>
        <v>92395</v>
      </c>
    </row>
    <row r="521" spans="2:3" ht="15.75" x14ac:dyDescent="0.25">
      <c r="B521" s="33" t="s">
        <v>38</v>
      </c>
      <c r="C521" s="31"/>
    </row>
    <row r="522" spans="2:3" ht="15.75" x14ac:dyDescent="0.2">
      <c r="B522" s="51" t="s">
        <v>17</v>
      </c>
      <c r="C522" s="122">
        <v>57351</v>
      </c>
    </row>
    <row r="523" spans="2:3" ht="16.5" thickBot="1" x14ac:dyDescent="0.25">
      <c r="B523" s="72" t="s">
        <v>3</v>
      </c>
      <c r="C523" s="32">
        <v>35044</v>
      </c>
    </row>
    <row r="524" spans="2:3" ht="16.5" thickBot="1" x14ac:dyDescent="0.3">
      <c r="B524" s="52" t="s">
        <v>71</v>
      </c>
      <c r="C524" s="23">
        <f>C525+C532+C529</f>
        <v>622025</v>
      </c>
    </row>
    <row r="525" spans="2:3" ht="15.75" x14ac:dyDescent="0.25">
      <c r="B525" s="33" t="s">
        <v>38</v>
      </c>
      <c r="C525" s="131">
        <f>SUM(C526:C528)</f>
        <v>617308</v>
      </c>
    </row>
    <row r="526" spans="2:3" ht="15.75" x14ac:dyDescent="0.2">
      <c r="B526" s="70" t="s">
        <v>17</v>
      </c>
      <c r="C526" s="122">
        <v>604086</v>
      </c>
    </row>
    <row r="527" spans="2:3" ht="15.75" x14ac:dyDescent="0.2">
      <c r="B527" s="70" t="s">
        <v>3</v>
      </c>
      <c r="C527" s="122">
        <v>13222</v>
      </c>
    </row>
    <row r="528" spans="2:3" ht="15.75" hidden="1" x14ac:dyDescent="0.2">
      <c r="B528" s="70" t="s">
        <v>114</v>
      </c>
      <c r="C528" s="122"/>
    </row>
    <row r="529" spans="2:3" ht="15.75" x14ac:dyDescent="0.25">
      <c r="B529" s="15" t="s">
        <v>102</v>
      </c>
      <c r="C529" s="125">
        <f>SUM(C530:C531)</f>
        <v>4070</v>
      </c>
    </row>
    <row r="530" spans="2:3" ht="15.75" x14ac:dyDescent="0.2">
      <c r="B530" s="70" t="s">
        <v>17</v>
      </c>
      <c r="C530" s="122">
        <v>2895</v>
      </c>
    </row>
    <row r="531" spans="2:3" ht="15.75" x14ac:dyDescent="0.2">
      <c r="B531" s="70" t="s">
        <v>3</v>
      </c>
      <c r="C531" s="122">
        <v>1175</v>
      </c>
    </row>
    <row r="532" spans="2:3" ht="15.75" x14ac:dyDescent="0.25">
      <c r="B532" s="15" t="s">
        <v>103</v>
      </c>
      <c r="C532" s="125">
        <f>C533+C534</f>
        <v>647</v>
      </c>
    </row>
    <row r="533" spans="2:3" ht="15.75" hidden="1" x14ac:dyDescent="0.2">
      <c r="B533" s="70" t="s">
        <v>17</v>
      </c>
      <c r="C533" s="130"/>
    </row>
    <row r="534" spans="2:3" ht="16.5" thickBot="1" x14ac:dyDescent="0.25">
      <c r="B534" s="70" t="s">
        <v>3</v>
      </c>
      <c r="C534" s="32">
        <v>647</v>
      </c>
    </row>
    <row r="535" spans="2:3" ht="32.25" hidden="1" thickBot="1" x14ac:dyDescent="0.3">
      <c r="B535" s="52" t="s">
        <v>109</v>
      </c>
      <c r="C535" s="26">
        <f>C536+C539+C541</f>
        <v>0</v>
      </c>
    </row>
    <row r="536" spans="2:3" ht="15.75" hidden="1" x14ac:dyDescent="0.25">
      <c r="B536" s="33" t="s">
        <v>38</v>
      </c>
      <c r="C536" s="27">
        <f>C537+C538</f>
        <v>0</v>
      </c>
    </row>
    <row r="537" spans="2:3" ht="15.75" hidden="1" x14ac:dyDescent="0.2">
      <c r="B537" s="51" t="s">
        <v>17</v>
      </c>
      <c r="C537" s="122"/>
    </row>
    <row r="538" spans="2:3" ht="15.75" hidden="1" x14ac:dyDescent="0.2">
      <c r="B538" s="51" t="s">
        <v>3</v>
      </c>
      <c r="C538" s="122"/>
    </row>
    <row r="539" spans="2:3" ht="15.75" hidden="1" x14ac:dyDescent="0.25">
      <c r="B539" s="15" t="s">
        <v>102</v>
      </c>
      <c r="C539" s="28">
        <f>C540</f>
        <v>0</v>
      </c>
    </row>
    <row r="540" spans="2:3" ht="15.75" hidden="1" x14ac:dyDescent="0.2">
      <c r="B540" s="51" t="s">
        <v>3</v>
      </c>
      <c r="C540" s="21"/>
    </row>
    <row r="541" spans="2:3" ht="15.75" hidden="1" x14ac:dyDescent="0.25">
      <c r="B541" s="15" t="s">
        <v>103</v>
      </c>
      <c r="C541" s="28">
        <f>C543</f>
        <v>0</v>
      </c>
    </row>
    <row r="542" spans="2:3" ht="15.75" hidden="1" x14ac:dyDescent="0.2">
      <c r="B542" s="51" t="s">
        <v>17</v>
      </c>
      <c r="C542" s="21"/>
    </row>
    <row r="543" spans="2:3" ht="16.5" hidden="1" thickBot="1" x14ac:dyDescent="0.25">
      <c r="B543" s="51" t="s">
        <v>3</v>
      </c>
      <c r="C543" s="22"/>
    </row>
    <row r="544" spans="2:3" ht="16.5" hidden="1" thickBot="1" x14ac:dyDescent="0.3">
      <c r="B544" s="52" t="s">
        <v>44</v>
      </c>
      <c r="C544" s="23">
        <f>C545+C548</f>
        <v>0</v>
      </c>
    </row>
    <row r="545" spans="2:3" ht="15.75" hidden="1" x14ac:dyDescent="0.25">
      <c r="B545" s="33" t="s">
        <v>38</v>
      </c>
      <c r="C545" s="30">
        <f>SUM(C546:C547)</f>
        <v>0</v>
      </c>
    </row>
    <row r="546" spans="2:3" ht="15.75" hidden="1" x14ac:dyDescent="0.2">
      <c r="B546" s="80" t="s">
        <v>17</v>
      </c>
      <c r="C546" s="29"/>
    </row>
    <row r="547" spans="2:3" ht="15.75" hidden="1" x14ac:dyDescent="0.2">
      <c r="B547" s="51" t="s">
        <v>3</v>
      </c>
      <c r="C547" s="21"/>
    </row>
    <row r="548" spans="2:3" ht="31.5" hidden="1" x14ac:dyDescent="0.25">
      <c r="B548" s="15" t="s">
        <v>41</v>
      </c>
      <c r="C548" s="28">
        <f>C549</f>
        <v>0</v>
      </c>
    </row>
    <row r="549" spans="2:3" ht="16.5" hidden="1" thickBot="1" x14ac:dyDescent="0.25">
      <c r="B549" s="72" t="s">
        <v>17</v>
      </c>
      <c r="C549" s="22"/>
    </row>
    <row r="550" spans="2:3" ht="16.5" thickBot="1" x14ac:dyDescent="0.3">
      <c r="B550" s="52" t="s">
        <v>47</v>
      </c>
      <c r="C550" s="23">
        <f>C551+C556</f>
        <v>2907896</v>
      </c>
    </row>
    <row r="551" spans="2:3" ht="15.75" x14ac:dyDescent="0.25">
      <c r="B551" s="33" t="s">
        <v>38</v>
      </c>
      <c r="C551" s="27">
        <f>SUM(C552:C555)</f>
        <v>2902332</v>
      </c>
    </row>
    <row r="552" spans="2:3" ht="15.75" x14ac:dyDescent="0.2">
      <c r="B552" s="51" t="s">
        <v>2</v>
      </c>
      <c r="C552" s="21">
        <v>1755771</v>
      </c>
    </row>
    <row r="553" spans="2:3" ht="15.75" x14ac:dyDescent="0.2">
      <c r="B553" s="51" t="s">
        <v>17</v>
      </c>
      <c r="C553" s="21">
        <v>839648</v>
      </c>
    </row>
    <row r="554" spans="2:3" ht="15.75" x14ac:dyDescent="0.2">
      <c r="B554" s="51" t="s">
        <v>3</v>
      </c>
      <c r="C554" s="21">
        <v>293031</v>
      </c>
    </row>
    <row r="555" spans="2:3" ht="15.75" x14ac:dyDescent="0.2">
      <c r="B555" s="51" t="s">
        <v>115</v>
      </c>
      <c r="C555" s="21">
        <v>13882</v>
      </c>
    </row>
    <row r="556" spans="2:3" ht="15.75" x14ac:dyDescent="0.25">
      <c r="B556" s="15" t="s">
        <v>102</v>
      </c>
      <c r="C556" s="28">
        <f>C557</f>
        <v>5564</v>
      </c>
    </row>
    <row r="557" spans="2:3" ht="16.5" thickBot="1" x14ac:dyDescent="0.25">
      <c r="B557" s="72" t="s">
        <v>17</v>
      </c>
      <c r="C557" s="22">
        <v>5564</v>
      </c>
    </row>
    <row r="558" spans="2:3" ht="16.5" thickBot="1" x14ac:dyDescent="0.3">
      <c r="B558" s="52" t="s">
        <v>89</v>
      </c>
      <c r="C558" s="23">
        <f>SUM(C560:C563)</f>
        <v>410457</v>
      </c>
    </row>
    <row r="559" spans="2:3" ht="15.75" x14ac:dyDescent="0.25">
      <c r="B559" s="33" t="s">
        <v>38</v>
      </c>
      <c r="C559" s="30"/>
    </row>
    <row r="560" spans="2:3" ht="15.75" x14ac:dyDescent="0.2">
      <c r="B560" s="51" t="s">
        <v>2</v>
      </c>
      <c r="C560" s="21">
        <v>383395</v>
      </c>
    </row>
    <row r="561" spans="2:3" ht="15.75" x14ac:dyDescent="0.2">
      <c r="B561" s="51" t="s">
        <v>17</v>
      </c>
      <c r="C561" s="21">
        <v>19882</v>
      </c>
    </row>
    <row r="562" spans="2:3" ht="15.75" x14ac:dyDescent="0.2">
      <c r="B562" s="51" t="s">
        <v>3</v>
      </c>
      <c r="C562" s="21">
        <v>4670</v>
      </c>
    </row>
    <row r="563" spans="2:3" ht="16.5" thickBot="1" x14ac:dyDescent="0.25">
      <c r="B563" s="72" t="s">
        <v>115</v>
      </c>
      <c r="C563" s="22">
        <v>2510</v>
      </c>
    </row>
    <row r="564" spans="2:3" ht="15.75" x14ac:dyDescent="0.25">
      <c r="B564" s="163" t="s">
        <v>74</v>
      </c>
      <c r="C564" s="167">
        <f>C565+C568</f>
        <v>9378</v>
      </c>
    </row>
    <row r="565" spans="2:3" ht="15.75" x14ac:dyDescent="0.25">
      <c r="B565" s="166" t="s">
        <v>38</v>
      </c>
      <c r="C565" s="28">
        <f>SUM(C566:C567)</f>
        <v>9378</v>
      </c>
    </row>
    <row r="566" spans="2:3" ht="16.5" thickBot="1" x14ac:dyDescent="0.25">
      <c r="B566" s="51" t="s">
        <v>17</v>
      </c>
      <c r="C566" s="21">
        <v>9378</v>
      </c>
    </row>
    <row r="567" spans="2:3" ht="15.75" hidden="1" x14ac:dyDescent="0.2">
      <c r="B567" s="51" t="s">
        <v>3</v>
      </c>
      <c r="C567" s="21"/>
    </row>
    <row r="568" spans="2:3" ht="15.75" hidden="1" x14ac:dyDescent="0.25">
      <c r="B568" s="15" t="s">
        <v>102</v>
      </c>
      <c r="C568" s="28">
        <f>C569+C570</f>
        <v>0</v>
      </c>
    </row>
    <row r="569" spans="2:3" ht="15.75" hidden="1" x14ac:dyDescent="0.2">
      <c r="B569" s="66" t="s">
        <v>17</v>
      </c>
      <c r="C569" s="21"/>
    </row>
    <row r="570" spans="2:3" ht="15.75" hidden="1" x14ac:dyDescent="0.2">
      <c r="B570" s="66" t="s">
        <v>3</v>
      </c>
      <c r="C570" s="21"/>
    </row>
    <row r="571" spans="2:3" ht="16.5" hidden="1" thickBot="1" x14ac:dyDescent="0.25">
      <c r="B571" s="67"/>
      <c r="C571" s="22"/>
    </row>
    <row r="572" spans="2:3" ht="16.5" thickBot="1" x14ac:dyDescent="0.25">
      <c r="B572" s="60" t="s">
        <v>48</v>
      </c>
      <c r="C572" s="2">
        <f>C573+C576</f>
        <v>142858</v>
      </c>
    </row>
    <row r="573" spans="2:3" ht="15.75" x14ac:dyDescent="0.2">
      <c r="B573" s="58" t="s">
        <v>38</v>
      </c>
      <c r="C573" s="10">
        <f>C574+C575</f>
        <v>141366</v>
      </c>
    </row>
    <row r="574" spans="2:3" ht="15.75" x14ac:dyDescent="0.2">
      <c r="B574" s="59" t="s">
        <v>17</v>
      </c>
      <c r="C574" s="9">
        <v>119491</v>
      </c>
    </row>
    <row r="575" spans="2:3" ht="15.75" x14ac:dyDescent="0.2">
      <c r="B575" s="66" t="s">
        <v>3</v>
      </c>
      <c r="C575" s="7">
        <v>21875</v>
      </c>
    </row>
    <row r="576" spans="2:3" ht="15.75" x14ac:dyDescent="0.2">
      <c r="B576" s="15" t="s">
        <v>103</v>
      </c>
      <c r="C576" s="24">
        <f>C577</f>
        <v>1492</v>
      </c>
    </row>
    <row r="577" spans="2:3" ht="16.5" thickBot="1" x14ac:dyDescent="0.25">
      <c r="B577" s="67" t="s">
        <v>3</v>
      </c>
      <c r="C577" s="18">
        <v>1492</v>
      </c>
    </row>
    <row r="578" spans="2:3" ht="16.5" thickBot="1" x14ac:dyDescent="0.25">
      <c r="B578" s="52" t="s">
        <v>120</v>
      </c>
      <c r="C578" s="2">
        <f>C579+C582</f>
        <v>1606313</v>
      </c>
    </row>
    <row r="579" spans="2:3" ht="15.75" x14ac:dyDescent="0.2">
      <c r="B579" s="58" t="s">
        <v>38</v>
      </c>
      <c r="C579" s="10">
        <f>C580+C581</f>
        <v>1604983</v>
      </c>
    </row>
    <row r="580" spans="2:3" ht="15.75" x14ac:dyDescent="0.2">
      <c r="B580" s="51" t="s">
        <v>2</v>
      </c>
      <c r="C580" s="21">
        <v>1560165</v>
      </c>
    </row>
    <row r="581" spans="2:3" ht="15.75" x14ac:dyDescent="0.2">
      <c r="B581" s="51" t="s">
        <v>17</v>
      </c>
      <c r="C581" s="21">
        <v>44818</v>
      </c>
    </row>
    <row r="582" spans="2:3" ht="15.75" x14ac:dyDescent="0.25">
      <c r="B582" s="15" t="s">
        <v>102</v>
      </c>
      <c r="C582" s="28">
        <f>C584+C583</f>
        <v>1330</v>
      </c>
    </row>
    <row r="583" spans="2:3" ht="15.75" hidden="1" x14ac:dyDescent="0.2">
      <c r="B583" s="51" t="s">
        <v>2</v>
      </c>
      <c r="C583" s="148"/>
    </row>
    <row r="584" spans="2:3" ht="16.5" thickBot="1" x14ac:dyDescent="0.25">
      <c r="B584" s="67" t="s">
        <v>17</v>
      </c>
      <c r="C584" s="22">
        <v>1330</v>
      </c>
    </row>
    <row r="585" spans="2:3" ht="16.5" hidden="1" thickBot="1" x14ac:dyDescent="0.25">
      <c r="B585" s="52" t="s">
        <v>49</v>
      </c>
      <c r="C585" s="2">
        <f>SUM(C587:C588)</f>
        <v>0</v>
      </c>
    </row>
    <row r="586" spans="2:3" ht="16.5" hidden="1" thickBot="1" x14ac:dyDescent="0.25">
      <c r="B586" s="58" t="s">
        <v>38</v>
      </c>
      <c r="C586" s="10"/>
    </row>
    <row r="587" spans="2:3" ht="16.5" hidden="1" thickBot="1" x14ac:dyDescent="0.25">
      <c r="B587" s="51" t="s">
        <v>17</v>
      </c>
      <c r="C587" s="122"/>
    </row>
    <row r="588" spans="2:3" ht="16.5" hidden="1" thickBot="1" x14ac:dyDescent="0.25">
      <c r="B588" s="72" t="s">
        <v>3</v>
      </c>
      <c r="C588" s="32"/>
    </row>
    <row r="589" spans="2:3" ht="16.5" thickBot="1" x14ac:dyDescent="0.25">
      <c r="B589" s="52" t="s">
        <v>121</v>
      </c>
      <c r="C589" s="2">
        <f>C590+C594</f>
        <v>529810</v>
      </c>
    </row>
    <row r="590" spans="2:3" ht="15.75" x14ac:dyDescent="0.2">
      <c r="B590" s="58" t="s">
        <v>38</v>
      </c>
      <c r="C590" s="10">
        <f>SUM(C591:C593)</f>
        <v>527229</v>
      </c>
    </row>
    <row r="591" spans="2:3" ht="15.75" x14ac:dyDescent="0.2">
      <c r="B591" s="51" t="s">
        <v>2</v>
      </c>
      <c r="C591" s="7">
        <v>207334</v>
      </c>
    </row>
    <row r="592" spans="2:3" ht="15.75" x14ac:dyDescent="0.2">
      <c r="B592" s="51" t="s">
        <v>17</v>
      </c>
      <c r="C592" s="7">
        <v>314814</v>
      </c>
    </row>
    <row r="593" spans="2:3" ht="15.75" x14ac:dyDescent="0.2">
      <c r="B593" s="51" t="s">
        <v>3</v>
      </c>
      <c r="C593" s="7">
        <v>5081</v>
      </c>
    </row>
    <row r="594" spans="2:3" ht="15.75" x14ac:dyDescent="0.2">
      <c r="B594" s="15" t="s">
        <v>102</v>
      </c>
      <c r="C594" s="24">
        <f>C595</f>
        <v>2581</v>
      </c>
    </row>
    <row r="595" spans="2:3" ht="16.5" thickBot="1" x14ac:dyDescent="0.25">
      <c r="B595" s="67" t="s">
        <v>3</v>
      </c>
      <c r="C595" s="18">
        <v>2581</v>
      </c>
    </row>
    <row r="596" spans="2:3" ht="16.5" thickBot="1" x14ac:dyDescent="0.25">
      <c r="B596" s="57" t="s">
        <v>90</v>
      </c>
      <c r="C596" s="2">
        <f>C597+C601+C604</f>
        <v>551296</v>
      </c>
    </row>
    <row r="597" spans="2:3" ht="15.75" x14ac:dyDescent="0.2">
      <c r="B597" s="58" t="s">
        <v>38</v>
      </c>
      <c r="C597" s="64">
        <f>SUM(C598:C600)</f>
        <v>514706</v>
      </c>
    </row>
    <row r="598" spans="2:3" ht="15.75" x14ac:dyDescent="0.2">
      <c r="B598" s="51" t="s">
        <v>2</v>
      </c>
      <c r="C598" s="9">
        <v>181726</v>
      </c>
    </row>
    <row r="599" spans="2:3" ht="15.75" x14ac:dyDescent="0.2">
      <c r="B599" s="51" t="s">
        <v>17</v>
      </c>
      <c r="C599" s="7">
        <v>326477</v>
      </c>
    </row>
    <row r="600" spans="2:3" ht="15.75" x14ac:dyDescent="0.2">
      <c r="B600" s="51" t="s">
        <v>3</v>
      </c>
      <c r="C600" s="7">
        <v>6503</v>
      </c>
    </row>
    <row r="601" spans="2:3" ht="15.75" x14ac:dyDescent="0.2">
      <c r="B601" s="15" t="s">
        <v>102</v>
      </c>
      <c r="C601" s="24">
        <f>SUM(C602:C603)</f>
        <v>14979</v>
      </c>
    </row>
    <row r="602" spans="2:3" ht="15.75" x14ac:dyDescent="0.2">
      <c r="B602" s="70" t="s">
        <v>17</v>
      </c>
      <c r="C602" s="7">
        <v>793</v>
      </c>
    </row>
    <row r="603" spans="2:3" ht="15.75" x14ac:dyDescent="0.2">
      <c r="B603" s="51" t="s">
        <v>3</v>
      </c>
      <c r="C603" s="7">
        <v>14186</v>
      </c>
    </row>
    <row r="604" spans="2:3" ht="15.75" x14ac:dyDescent="0.2">
      <c r="B604" s="15" t="s">
        <v>103</v>
      </c>
      <c r="C604" s="24">
        <f>C605+C606</f>
        <v>21611</v>
      </c>
    </row>
    <row r="605" spans="2:3" ht="15.75" x14ac:dyDescent="0.2">
      <c r="B605" s="66" t="s">
        <v>17</v>
      </c>
      <c r="C605" s="7">
        <v>18323</v>
      </c>
    </row>
    <row r="606" spans="2:3" ht="16.5" thickBot="1" x14ac:dyDescent="0.25">
      <c r="B606" s="67" t="s">
        <v>3</v>
      </c>
      <c r="C606" s="18">
        <v>3288</v>
      </c>
    </row>
    <row r="607" spans="2:3" ht="16.5" hidden="1" thickBot="1" x14ac:dyDescent="0.25">
      <c r="B607" s="163" t="s">
        <v>59</v>
      </c>
      <c r="C607" s="153">
        <f>C608+C610</f>
        <v>0</v>
      </c>
    </row>
    <row r="608" spans="2:3" ht="16.5" hidden="1" thickBot="1" x14ac:dyDescent="0.25">
      <c r="B608" s="15" t="s">
        <v>38</v>
      </c>
      <c r="C608" s="24">
        <f>C609</f>
        <v>0</v>
      </c>
    </row>
    <row r="609" spans="2:3" ht="16.5" hidden="1" thickBot="1" x14ac:dyDescent="0.25">
      <c r="B609" s="66" t="s">
        <v>3</v>
      </c>
      <c r="C609" s="7"/>
    </row>
    <row r="610" spans="2:3" ht="32.25" hidden="1" thickBot="1" x14ac:dyDescent="0.25">
      <c r="B610" s="15" t="s">
        <v>41</v>
      </c>
      <c r="C610" s="24">
        <f>C611</f>
        <v>0</v>
      </c>
    </row>
    <row r="611" spans="2:3" ht="16.5" hidden="1" thickBot="1" x14ac:dyDescent="0.25">
      <c r="B611" s="51" t="s">
        <v>3</v>
      </c>
      <c r="C611" s="7"/>
    </row>
    <row r="612" spans="2:3" ht="16.5" hidden="1" thickBot="1" x14ac:dyDescent="0.25">
      <c r="B612" s="139" t="s">
        <v>60</v>
      </c>
      <c r="C612" s="140">
        <f>SUM(C614:C616)</f>
        <v>0</v>
      </c>
    </row>
    <row r="613" spans="2:3" ht="16.5" hidden="1" thickBot="1" x14ac:dyDescent="0.25">
      <c r="B613" s="15" t="s">
        <v>38</v>
      </c>
      <c r="C613" s="24"/>
    </row>
    <row r="614" spans="2:3" ht="16.5" hidden="1" thickBot="1" x14ac:dyDescent="0.25">
      <c r="B614" s="51" t="s">
        <v>2</v>
      </c>
      <c r="C614" s="7"/>
    </row>
    <row r="615" spans="2:3" ht="16.5" hidden="1" thickBot="1" x14ac:dyDescent="0.25">
      <c r="B615" s="51" t="s">
        <v>17</v>
      </c>
      <c r="C615" s="7"/>
    </row>
    <row r="616" spans="2:3" ht="16.5" hidden="1" thickBot="1" x14ac:dyDescent="0.25">
      <c r="B616" s="51" t="s">
        <v>3</v>
      </c>
      <c r="C616" s="7"/>
    </row>
    <row r="617" spans="2:3" ht="16.5" hidden="1" thickBot="1" x14ac:dyDescent="0.25">
      <c r="B617" s="15" t="s">
        <v>86</v>
      </c>
      <c r="C617" s="24">
        <f>C618</f>
        <v>0</v>
      </c>
    </row>
    <row r="618" spans="2:3" ht="16.5" hidden="1" thickBot="1" x14ac:dyDescent="0.25">
      <c r="B618" s="70" t="s">
        <v>17</v>
      </c>
      <c r="C618" s="18"/>
    </row>
    <row r="619" spans="2:3" ht="16.5" thickBot="1" x14ac:dyDescent="0.25">
      <c r="B619" s="52" t="s">
        <v>122</v>
      </c>
      <c r="C619" s="5">
        <f>C620+C624+C628</f>
        <v>465023</v>
      </c>
    </row>
    <row r="620" spans="2:3" ht="15.75" x14ac:dyDescent="0.2">
      <c r="B620" s="33" t="s">
        <v>38</v>
      </c>
      <c r="C620" s="34">
        <f>SUM(C621:C623)</f>
        <v>178358</v>
      </c>
    </row>
    <row r="621" spans="2:3" ht="15.75" hidden="1" x14ac:dyDescent="0.2">
      <c r="B621" s="51" t="s">
        <v>2</v>
      </c>
      <c r="C621" s="19"/>
    </row>
    <row r="622" spans="2:3" ht="15.75" x14ac:dyDescent="0.2">
      <c r="B622" s="51" t="s">
        <v>17</v>
      </c>
      <c r="C622" s="19">
        <v>10301</v>
      </c>
    </row>
    <row r="623" spans="2:3" ht="15.75" x14ac:dyDescent="0.2">
      <c r="B623" s="51" t="s">
        <v>3</v>
      </c>
      <c r="C623" s="19">
        <v>168057</v>
      </c>
    </row>
    <row r="624" spans="2:3" ht="15.75" x14ac:dyDescent="0.2">
      <c r="B624" s="15" t="s">
        <v>102</v>
      </c>
      <c r="C624" s="13">
        <f>SUM(C625:C627)</f>
        <v>166544</v>
      </c>
    </row>
    <row r="625" spans="2:3" ht="15.75" hidden="1" x14ac:dyDescent="0.2">
      <c r="B625" s="51" t="s">
        <v>2</v>
      </c>
      <c r="C625" s="19"/>
    </row>
    <row r="626" spans="2:3" ht="15.75" x14ac:dyDescent="0.2">
      <c r="B626" s="51" t="s">
        <v>17</v>
      </c>
      <c r="C626" s="127">
        <v>1509</v>
      </c>
    </row>
    <row r="627" spans="2:3" ht="15.75" x14ac:dyDescent="0.2">
      <c r="B627" s="51" t="s">
        <v>3</v>
      </c>
      <c r="C627" s="7">
        <v>165035</v>
      </c>
    </row>
    <row r="628" spans="2:3" ht="15.75" x14ac:dyDescent="0.2">
      <c r="B628" s="15" t="s">
        <v>103</v>
      </c>
      <c r="C628" s="24">
        <f>SUM(C629:C630)</f>
        <v>120121</v>
      </c>
    </row>
    <row r="629" spans="2:3" ht="15.75" x14ac:dyDescent="0.2">
      <c r="B629" s="51" t="s">
        <v>17</v>
      </c>
      <c r="C629" s="7">
        <v>67271</v>
      </c>
    </row>
    <row r="630" spans="2:3" ht="16.5" thickBot="1" x14ac:dyDescent="0.25">
      <c r="B630" s="72" t="s">
        <v>3</v>
      </c>
      <c r="C630" s="18">
        <v>52850</v>
      </c>
    </row>
    <row r="631" spans="2:3" ht="16.5" hidden="1" thickBot="1" x14ac:dyDescent="0.25">
      <c r="B631" s="62" t="s">
        <v>61</v>
      </c>
      <c r="C631" s="121">
        <f>C633+C634</f>
        <v>0</v>
      </c>
    </row>
    <row r="632" spans="2:3" ht="16.5" hidden="1" thickBot="1" x14ac:dyDescent="0.25">
      <c r="B632" s="58" t="s">
        <v>38</v>
      </c>
      <c r="C632" s="10"/>
    </row>
    <row r="633" spans="2:3" ht="16.5" hidden="1" thickBot="1" x14ac:dyDescent="0.25">
      <c r="B633" s="51" t="s">
        <v>17</v>
      </c>
      <c r="C633" s="7"/>
    </row>
    <row r="634" spans="2:3" ht="16.5" hidden="1" thickBot="1" x14ac:dyDescent="0.25">
      <c r="B634" s="72" t="s">
        <v>3</v>
      </c>
      <c r="C634" s="18"/>
    </row>
    <row r="635" spans="2:3" ht="16.5" hidden="1" thickBot="1" x14ac:dyDescent="0.25">
      <c r="B635" s="52" t="s">
        <v>62</v>
      </c>
      <c r="C635" s="2">
        <f>SUM(C637:C638)</f>
        <v>0</v>
      </c>
    </row>
    <row r="636" spans="2:3" ht="16.5" hidden="1" thickBot="1" x14ac:dyDescent="0.25">
      <c r="B636" s="58" t="s">
        <v>38</v>
      </c>
      <c r="C636" s="10"/>
    </row>
    <row r="637" spans="2:3" ht="16.5" hidden="1" thickBot="1" x14ac:dyDescent="0.25">
      <c r="B637" s="70" t="s">
        <v>17</v>
      </c>
      <c r="C637" s="106"/>
    </row>
    <row r="638" spans="2:3" ht="16.5" hidden="1" thickBot="1" x14ac:dyDescent="0.25">
      <c r="B638" s="72" t="s">
        <v>3</v>
      </c>
      <c r="C638" s="32"/>
    </row>
    <row r="639" spans="2:3" ht="16.5" hidden="1" thickBot="1" x14ac:dyDescent="0.3">
      <c r="B639" s="52" t="s">
        <v>63</v>
      </c>
      <c r="C639" s="23">
        <f>SUM(C641:C642)</f>
        <v>0</v>
      </c>
    </row>
    <row r="640" spans="2:3" ht="16.5" hidden="1" thickBot="1" x14ac:dyDescent="0.25">
      <c r="B640" s="33" t="s">
        <v>38</v>
      </c>
      <c r="C640" s="106"/>
    </row>
    <row r="641" spans="2:3" ht="16.5" hidden="1" thickBot="1" x14ac:dyDescent="0.25">
      <c r="B641" s="70" t="s">
        <v>17</v>
      </c>
      <c r="C641" s="122"/>
    </row>
    <row r="642" spans="2:3" ht="16.5" hidden="1" thickBot="1" x14ac:dyDescent="0.25">
      <c r="B642" s="72" t="s">
        <v>3</v>
      </c>
      <c r="C642" s="32"/>
    </row>
    <row r="643" spans="2:3" ht="16.5" hidden="1" thickBot="1" x14ac:dyDescent="0.3">
      <c r="B643" s="62" t="s">
        <v>78</v>
      </c>
      <c r="C643" s="124">
        <f>C645</f>
        <v>0</v>
      </c>
    </row>
    <row r="644" spans="2:3" ht="16.5" hidden="1" thickBot="1" x14ac:dyDescent="0.3">
      <c r="B644" s="33" t="s">
        <v>38</v>
      </c>
      <c r="C644" s="30"/>
    </row>
    <row r="645" spans="2:3" ht="16.5" hidden="1" thickBot="1" x14ac:dyDescent="0.25">
      <c r="B645" s="74" t="s">
        <v>17</v>
      </c>
      <c r="C645" s="130"/>
    </row>
    <row r="646" spans="2:3" ht="16.5" hidden="1" thickBot="1" x14ac:dyDescent="0.3">
      <c r="B646" s="52" t="s">
        <v>64</v>
      </c>
      <c r="C646" s="23">
        <f>C647+C650+C652</f>
        <v>0</v>
      </c>
    </row>
    <row r="647" spans="2:3" ht="16.5" hidden="1" thickBot="1" x14ac:dyDescent="0.3">
      <c r="B647" s="58" t="s">
        <v>38</v>
      </c>
      <c r="C647" s="30">
        <f>SUM(C648:C649)</f>
        <v>0</v>
      </c>
    </row>
    <row r="648" spans="2:3" ht="16.5" hidden="1" thickBot="1" x14ac:dyDescent="0.25">
      <c r="B648" s="70" t="s">
        <v>17</v>
      </c>
      <c r="C648" s="122"/>
    </row>
    <row r="649" spans="2:3" ht="16.5" hidden="1" thickBot="1" x14ac:dyDescent="0.25">
      <c r="B649" s="74" t="s">
        <v>3</v>
      </c>
      <c r="C649" s="130"/>
    </row>
    <row r="650" spans="2:3" ht="16.5" hidden="1" thickBot="1" x14ac:dyDescent="0.3">
      <c r="B650" s="15" t="s">
        <v>102</v>
      </c>
      <c r="C650" s="125">
        <f>C651</f>
        <v>0</v>
      </c>
    </row>
    <row r="651" spans="2:3" ht="16.5" hidden="1" thickBot="1" x14ac:dyDescent="0.25">
      <c r="B651" s="51" t="s">
        <v>3</v>
      </c>
      <c r="C651" s="122"/>
    </row>
    <row r="652" spans="2:3" ht="16.5" hidden="1" thickBot="1" x14ac:dyDescent="0.3">
      <c r="B652" s="15" t="s">
        <v>103</v>
      </c>
      <c r="C652" s="125">
        <f>C653</f>
        <v>0</v>
      </c>
    </row>
    <row r="653" spans="2:3" ht="16.5" hidden="1" thickBot="1" x14ac:dyDescent="0.25">
      <c r="B653" s="72" t="s">
        <v>3</v>
      </c>
      <c r="C653" s="32"/>
    </row>
    <row r="654" spans="2:3" ht="16.5" hidden="1" thickBot="1" x14ac:dyDescent="0.3">
      <c r="B654" s="52" t="s">
        <v>91</v>
      </c>
      <c r="C654" s="23">
        <f>C655+C658+C660</f>
        <v>0</v>
      </c>
    </row>
    <row r="655" spans="2:3" ht="16.5" hidden="1" thickBot="1" x14ac:dyDescent="0.3">
      <c r="B655" s="33" t="s">
        <v>38</v>
      </c>
      <c r="C655" s="30">
        <f>SUM(C656:C657)</f>
        <v>0</v>
      </c>
    </row>
    <row r="656" spans="2:3" ht="16.5" hidden="1" thickBot="1" x14ac:dyDescent="0.25">
      <c r="B656" s="51" t="s">
        <v>17</v>
      </c>
      <c r="C656" s="106"/>
    </row>
    <row r="657" spans="2:3" ht="16.5" hidden="1" thickBot="1" x14ac:dyDescent="0.25">
      <c r="B657" s="51" t="s">
        <v>3</v>
      </c>
      <c r="C657" s="122"/>
    </row>
    <row r="658" spans="2:3" ht="16.5" hidden="1" thickBot="1" x14ac:dyDescent="0.3">
      <c r="B658" s="15" t="s">
        <v>85</v>
      </c>
      <c r="C658" s="125">
        <f>C659</f>
        <v>0</v>
      </c>
    </row>
    <row r="659" spans="2:3" ht="16.5" hidden="1" thickBot="1" x14ac:dyDescent="0.25">
      <c r="B659" s="74" t="s">
        <v>3</v>
      </c>
      <c r="C659" s="130"/>
    </row>
    <row r="660" spans="2:3" ht="16.5" hidden="1" thickBot="1" x14ac:dyDescent="0.3">
      <c r="B660" s="15" t="s">
        <v>86</v>
      </c>
      <c r="C660" s="125">
        <f>C661+C662</f>
        <v>0</v>
      </c>
    </row>
    <row r="661" spans="2:3" ht="16.5" hidden="1" thickBot="1" x14ac:dyDescent="0.25">
      <c r="B661" s="51" t="s">
        <v>17</v>
      </c>
      <c r="C661" s="122"/>
    </row>
    <row r="662" spans="2:3" ht="16.5" hidden="1" thickBot="1" x14ac:dyDescent="0.25">
      <c r="B662" s="72" t="s">
        <v>3</v>
      </c>
      <c r="C662" s="32"/>
    </row>
    <row r="663" spans="2:3" ht="16.5" thickBot="1" x14ac:dyDescent="0.3">
      <c r="B663" s="52" t="s">
        <v>68</v>
      </c>
      <c r="C663" s="23">
        <f>C664+C668+C672</f>
        <v>3455092</v>
      </c>
    </row>
    <row r="664" spans="2:3" ht="15.75" x14ac:dyDescent="0.25">
      <c r="B664" s="33" t="s">
        <v>38</v>
      </c>
      <c r="C664" s="30">
        <f>SUM(C665:C667)</f>
        <v>2633753</v>
      </c>
    </row>
    <row r="665" spans="2:3" ht="15.75" x14ac:dyDescent="0.2">
      <c r="B665" s="51" t="s">
        <v>25</v>
      </c>
      <c r="C665" s="122">
        <v>1500726</v>
      </c>
    </row>
    <row r="666" spans="2:3" ht="15.75" x14ac:dyDescent="0.2">
      <c r="B666" s="51" t="s">
        <v>17</v>
      </c>
      <c r="C666" s="122">
        <v>879698</v>
      </c>
    </row>
    <row r="667" spans="2:3" ht="15.75" x14ac:dyDescent="0.2">
      <c r="B667" s="51" t="s">
        <v>3</v>
      </c>
      <c r="C667" s="122">
        <v>253329</v>
      </c>
    </row>
    <row r="668" spans="2:3" ht="15.75" x14ac:dyDescent="0.25">
      <c r="B668" s="15" t="s">
        <v>102</v>
      </c>
      <c r="C668" s="125">
        <f>SUM(C669:C671)</f>
        <v>38543</v>
      </c>
    </row>
    <row r="669" spans="2:3" ht="15.75" x14ac:dyDescent="0.2">
      <c r="B669" s="51" t="s">
        <v>25</v>
      </c>
      <c r="C669" s="122">
        <v>7000</v>
      </c>
    </row>
    <row r="670" spans="2:3" ht="15.75" hidden="1" x14ac:dyDescent="0.2">
      <c r="B670" s="51" t="s">
        <v>17</v>
      </c>
      <c r="C670" s="130"/>
    </row>
    <row r="671" spans="2:3" ht="15.75" x14ac:dyDescent="0.2">
      <c r="B671" s="74" t="s">
        <v>3</v>
      </c>
      <c r="C671" s="130">
        <v>31543</v>
      </c>
    </row>
    <row r="672" spans="2:3" ht="15.75" x14ac:dyDescent="0.25">
      <c r="B672" s="15" t="s">
        <v>103</v>
      </c>
      <c r="C672" s="125">
        <f>SUM(C673:C674)</f>
        <v>782796</v>
      </c>
    </row>
    <row r="673" spans="2:3" ht="15.75" hidden="1" x14ac:dyDescent="0.2">
      <c r="B673" s="70" t="s">
        <v>17</v>
      </c>
      <c r="C673" s="122"/>
    </row>
    <row r="674" spans="2:3" ht="16.5" thickBot="1" x14ac:dyDescent="0.25">
      <c r="B674" s="72" t="s">
        <v>3</v>
      </c>
      <c r="C674" s="32">
        <v>782796</v>
      </c>
    </row>
    <row r="675" spans="2:3" ht="16.5" thickBot="1" x14ac:dyDescent="0.3">
      <c r="B675" s="52" t="s">
        <v>83</v>
      </c>
      <c r="C675" s="23">
        <f>+C676+C681+C679</f>
        <v>1000562</v>
      </c>
    </row>
    <row r="676" spans="2:3" ht="15.75" x14ac:dyDescent="0.25">
      <c r="B676" s="33" t="s">
        <v>38</v>
      </c>
      <c r="C676" s="30">
        <f>C678+C677</f>
        <v>35907</v>
      </c>
    </row>
    <row r="677" spans="2:3" ht="15.75" x14ac:dyDescent="0.2">
      <c r="B677" s="70" t="s">
        <v>17</v>
      </c>
      <c r="C677" s="106">
        <v>1665</v>
      </c>
    </row>
    <row r="678" spans="2:3" ht="15.75" x14ac:dyDescent="0.2">
      <c r="B678" s="51" t="s">
        <v>3</v>
      </c>
      <c r="C678" s="122">
        <v>34242</v>
      </c>
    </row>
    <row r="679" spans="2:3" ht="15.75" hidden="1" x14ac:dyDescent="0.25">
      <c r="B679" s="15" t="s">
        <v>102</v>
      </c>
      <c r="C679" s="125">
        <f>C680</f>
        <v>0</v>
      </c>
    </row>
    <row r="680" spans="2:3" ht="15.75" hidden="1" x14ac:dyDescent="0.2">
      <c r="B680" s="51" t="s">
        <v>3</v>
      </c>
      <c r="C680" s="122"/>
    </row>
    <row r="681" spans="2:3" ht="15.75" x14ac:dyDescent="0.25">
      <c r="B681" s="15" t="s">
        <v>103</v>
      </c>
      <c r="C681" s="125">
        <f>C683+C682</f>
        <v>964655</v>
      </c>
    </row>
    <row r="682" spans="2:3" ht="15.75" x14ac:dyDescent="0.2">
      <c r="B682" s="70" t="s">
        <v>17</v>
      </c>
      <c r="C682" s="130">
        <v>260927</v>
      </c>
    </row>
    <row r="683" spans="2:3" ht="16.5" thickBot="1" x14ac:dyDescent="0.25">
      <c r="B683" s="72" t="s">
        <v>3</v>
      </c>
      <c r="C683" s="32">
        <v>703728</v>
      </c>
    </row>
    <row r="684" spans="2:3" ht="16.5" thickBot="1" x14ac:dyDescent="0.3">
      <c r="B684" s="52" t="s">
        <v>98</v>
      </c>
      <c r="C684" s="23">
        <f>C685</f>
        <v>56360930</v>
      </c>
    </row>
    <row r="685" spans="2:3" ht="16.5" thickBot="1" x14ac:dyDescent="0.25">
      <c r="B685" s="154"/>
      <c r="C685" s="155">
        <v>56360930</v>
      </c>
    </row>
    <row r="686" spans="2:3" ht="16.5" thickBot="1" x14ac:dyDescent="0.25">
      <c r="B686" s="57" t="s">
        <v>54</v>
      </c>
      <c r="C686" s="2">
        <f>2609267+7576034+1379473+126756487</f>
        <v>138321261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 Константин</cp:lastModifiedBy>
  <cp:lastPrinted>2016-10-03T10:51:39Z</cp:lastPrinted>
  <dcterms:created xsi:type="dcterms:W3CDTF">2007-01-10T10:16:36Z</dcterms:created>
  <dcterms:modified xsi:type="dcterms:W3CDTF">2016-10-03T10:54:18Z</dcterms:modified>
</cp:coreProperties>
</file>